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4115" windowHeight="7935"/>
  </bookViews>
  <sheets>
    <sheet name="LIBRO DIARIO" sheetId="1" r:id="rId1"/>
    <sheet name="LIBRO MAYOR" sheetId="6" r:id="rId2"/>
    <sheet name="BALANCES" sheetId="7" r:id="rId3"/>
    <sheet name="AJUSTES" sheetId="3" r:id="rId4"/>
    <sheet name="LIBROS DE IVA" sheetId="2" r:id="rId5"/>
    <sheet name="ESTADOS FINANCIEROS " sheetId="4" r:id="rId6"/>
    <sheet name="CATÁLOGO DE CTAS" sheetId="5" r:id="rId7"/>
  </sheets>
  <externalReferences>
    <externalReference r:id="rId8"/>
  </externalReferences>
  <definedNames>
    <definedName name="CARNÉ">AJUSTES!$A$9:$A$38</definedName>
    <definedName name="CARNE_INSER">'[1]Datos Generales'!$A$6:$A$34</definedName>
    <definedName name="Carne2">'[1]Datos Generales'!$A$6:$A$35</definedName>
    <definedName name="Empleados_Inse">'[1]Datos Generales'!$B$6:$B$35</definedName>
    <definedName name="Puesto_Ise">'[1]Datos Generales'!$C$6:$C$35</definedName>
  </definedNames>
  <calcPr calcId="145621"/>
</workbook>
</file>

<file path=xl/calcChain.xml><?xml version="1.0" encoding="utf-8"?>
<calcChain xmlns="http://schemas.openxmlformats.org/spreadsheetml/2006/main">
  <c r="H11" i="6" l="1"/>
  <c r="G11" i="6"/>
  <c r="H10" i="6"/>
  <c r="F10" i="6"/>
  <c r="H9" i="6"/>
  <c r="G9" i="6"/>
  <c r="H8" i="6"/>
  <c r="G8" i="6"/>
  <c r="H7" i="6"/>
  <c r="G7" i="6"/>
  <c r="H6" i="6"/>
  <c r="G6" i="6"/>
  <c r="H5" i="6"/>
  <c r="F5" i="6"/>
  <c r="D324" i="1" l="1"/>
  <c r="F322" i="1"/>
  <c r="D321" i="1"/>
  <c r="E320" i="1"/>
  <c r="D314" i="1"/>
  <c r="F313" i="1"/>
  <c r="E311" i="1"/>
  <c r="D310" i="1"/>
  <c r="E298" i="1"/>
  <c r="D299" i="1" s="1"/>
  <c r="D292" i="1"/>
  <c r="F291" i="1"/>
  <c r="E289" i="1"/>
  <c r="D288" i="1"/>
  <c r="E276" i="1"/>
  <c r="D277" i="1" s="1"/>
  <c r="E259" i="1"/>
  <c r="D260" i="1" s="1"/>
  <c r="D258" i="1"/>
  <c r="E246" i="1"/>
  <c r="D247" i="1" s="1"/>
  <c r="E229" i="1"/>
  <c r="D230" i="1" s="1"/>
  <c r="D227" i="1"/>
  <c r="E216" i="1"/>
  <c r="F218" i="1" s="1"/>
  <c r="D220" i="1" s="1"/>
  <c r="F270" i="1"/>
  <c r="D271" i="1" s="1"/>
  <c r="D269" i="1"/>
  <c r="D206" i="1"/>
  <c r="E208" i="1"/>
  <c r="D209" i="1" s="1"/>
  <c r="Z44" i="3"/>
  <c r="Z45" i="3"/>
  <c r="Z43" i="3"/>
  <c r="Z42" i="3"/>
  <c r="Y44" i="3"/>
  <c r="Y45" i="3"/>
  <c r="Y43" i="3"/>
  <c r="Y42" i="3"/>
  <c r="V44" i="3"/>
  <c r="V45" i="3"/>
  <c r="W44" i="3"/>
  <c r="W45" i="3"/>
  <c r="W43" i="3"/>
  <c r="V43" i="3"/>
  <c r="W42" i="3"/>
  <c r="V42" i="3"/>
  <c r="U45" i="3"/>
  <c r="U44" i="3"/>
  <c r="U43" i="3"/>
  <c r="U42" i="3"/>
  <c r="D144" i="1"/>
  <c r="E146" i="1"/>
  <c r="F148" i="1" s="1"/>
  <c r="D149" i="1" s="1"/>
  <c r="D110" i="1"/>
  <c r="E112" i="1"/>
  <c r="F114" i="1" s="1"/>
  <c r="D115" i="1" s="1"/>
  <c r="E77" i="1"/>
  <c r="D78" i="1" s="1"/>
  <c r="D75" i="1"/>
  <c r="D194" i="1"/>
  <c r="E196" i="1"/>
  <c r="D197" i="1" s="1"/>
  <c r="F300" i="1" l="1"/>
  <c r="D302" i="1" s="1"/>
  <c r="F278" i="1"/>
  <c r="D280" i="1" s="1"/>
  <c r="F231" i="1"/>
  <c r="D232" i="1" s="1"/>
  <c r="F261" i="1"/>
  <c r="D262" i="1" s="1"/>
  <c r="F248" i="1"/>
  <c r="D250" i="1" s="1"/>
  <c r="D217" i="1"/>
  <c r="F210" i="1"/>
  <c r="D211" i="1" s="1"/>
  <c r="D113" i="1"/>
  <c r="D147" i="1"/>
  <c r="F79" i="1"/>
  <c r="D80" i="1" s="1"/>
  <c r="F198" i="1"/>
  <c r="D199" i="1" s="1"/>
  <c r="I16" i="3"/>
  <c r="E172" i="1" s="1"/>
  <c r="F177" i="1" s="1"/>
  <c r="D178" i="1" s="1"/>
  <c r="F173" i="1"/>
  <c r="D174" i="1" s="1"/>
  <c r="E170" i="1"/>
  <c r="D171" i="1" s="1"/>
  <c r="E168" i="1"/>
  <c r="D169" i="1" s="1"/>
  <c r="D176" i="1"/>
  <c r="I15" i="3"/>
  <c r="F162" i="1" s="1"/>
  <c r="E157" i="1" s="1"/>
  <c r="F158" i="1"/>
  <c r="E155" i="1" s="1"/>
  <c r="D156" i="1" s="1"/>
  <c r="D161" i="1"/>
  <c r="I14" i="3"/>
  <c r="J13" i="3"/>
  <c r="J14" i="3" s="1"/>
  <c r="J15" i="3" s="1"/>
  <c r="J16" i="3" s="1"/>
  <c r="K16" i="3" s="1"/>
  <c r="G13" i="3"/>
  <c r="E42" i="1" s="1"/>
  <c r="E56" i="3"/>
  <c r="E57" i="3"/>
  <c r="E58" i="3"/>
  <c r="E59" i="3"/>
  <c r="E60" i="3"/>
  <c r="E55" i="3"/>
  <c r="E63" i="3" s="1"/>
  <c r="C63" i="3"/>
  <c r="D63" i="3"/>
  <c r="G56" i="3"/>
  <c r="H56" i="3" s="1"/>
  <c r="I56" i="3" s="1"/>
  <c r="G57" i="3"/>
  <c r="H57" i="3" s="1"/>
  <c r="I57" i="3" s="1"/>
  <c r="G58" i="3"/>
  <c r="H58" i="3" s="1"/>
  <c r="I58" i="3" s="1"/>
  <c r="G59" i="3"/>
  <c r="H59" i="3" s="1"/>
  <c r="I59" i="3" s="1"/>
  <c r="G60" i="3"/>
  <c r="H60" i="3" s="1"/>
  <c r="I60" i="3" s="1"/>
  <c r="G55" i="3"/>
  <c r="G63" i="3" s="1"/>
  <c r="D159" i="1" l="1"/>
  <c r="H55" i="3"/>
  <c r="K13" i="3"/>
  <c r="K14" i="3" s="1"/>
  <c r="K15" i="3" s="1"/>
  <c r="D163" i="1"/>
  <c r="E123" i="1"/>
  <c r="D122" i="1"/>
  <c r="E88" i="1"/>
  <c r="F93" i="1" s="1"/>
  <c r="D94" i="1" s="1"/>
  <c r="F89" i="1"/>
  <c r="D90" i="1" s="1"/>
  <c r="D92" i="1"/>
  <c r="C94" i="1"/>
  <c r="C93" i="1"/>
  <c r="E54" i="1"/>
  <c r="D53" i="1"/>
  <c r="C54" i="1"/>
  <c r="C45" i="1"/>
  <c r="C55" i="1" s="1"/>
  <c r="E44" i="1"/>
  <c r="D45" i="1" s="1"/>
  <c r="D43" i="1"/>
  <c r="C36" i="1"/>
  <c r="C47" i="1" s="1"/>
  <c r="C35" i="1"/>
  <c r="C46" i="1" s="1"/>
  <c r="E33" i="1"/>
  <c r="F35" i="1" s="1"/>
  <c r="D36" i="1" s="1"/>
  <c r="D32" i="1"/>
  <c r="D124" i="1" l="1"/>
  <c r="F127" i="1"/>
  <c r="F125" i="1"/>
  <c r="D126" i="1" s="1"/>
  <c r="D55" i="1"/>
  <c r="F56" i="1"/>
  <c r="F58" i="1" s="1"/>
  <c r="D59" i="1" s="1"/>
  <c r="H63" i="3"/>
  <c r="I55" i="3"/>
  <c r="I63" i="3" s="1"/>
  <c r="C86" i="1"/>
  <c r="D34" i="1"/>
  <c r="E86" i="1"/>
  <c r="D87" i="1" s="1"/>
  <c r="D128" i="1"/>
  <c r="E238" i="1" s="1"/>
  <c r="F46" i="1"/>
  <c r="D47" i="1" s="1"/>
  <c r="D26" i="1"/>
  <c r="D25" i="1"/>
  <c r="D24" i="1"/>
  <c r="D23" i="1"/>
  <c r="D22" i="1"/>
  <c r="E6" i="1"/>
  <c r="F12" i="1" s="1"/>
  <c r="D13" i="1" s="1"/>
  <c r="D239" i="1" l="1"/>
  <c r="F240" i="1"/>
  <c r="D241" i="1" s="1"/>
  <c r="E133" i="1"/>
  <c r="E64" i="1"/>
  <c r="E183" i="1"/>
  <c r="E99" i="1"/>
  <c r="E19" i="1"/>
  <c r="D100" i="1" l="1"/>
  <c r="F101" i="1"/>
  <c r="D103" i="1" s="1"/>
  <c r="F66" i="1"/>
  <c r="D68" i="1" s="1"/>
  <c r="D65" i="1"/>
  <c r="D184" i="1"/>
  <c r="F185" i="1"/>
  <c r="D187" i="1" s="1"/>
  <c r="D134" i="1"/>
  <c r="F136" i="1"/>
  <c r="D137" i="1" s="1"/>
  <c r="D20" i="1"/>
  <c r="F21" i="1"/>
</calcChain>
</file>

<file path=xl/sharedStrings.xml><?xml version="1.0" encoding="utf-8"?>
<sst xmlns="http://schemas.openxmlformats.org/spreadsheetml/2006/main" count="603" uniqueCount="310">
  <si>
    <t>Fecha</t>
  </si>
  <si>
    <t>Detalle</t>
  </si>
  <si>
    <t>Ref</t>
  </si>
  <si>
    <t>Parcial</t>
  </si>
  <si>
    <t>Debe</t>
  </si>
  <si>
    <t>Haber</t>
  </si>
  <si>
    <t>LIBRO DIARIO</t>
  </si>
  <si>
    <t>UES BAGS S.A DE C.V</t>
  </si>
  <si>
    <t>Partida 1</t>
  </si>
  <si>
    <t>Accionistas</t>
  </si>
  <si>
    <t>Kelvin Peñate</t>
  </si>
  <si>
    <t>Rodrigo Hernández</t>
  </si>
  <si>
    <t>José Aragón</t>
  </si>
  <si>
    <t>Raquel Cervellón</t>
  </si>
  <si>
    <t>Julio Moreno</t>
  </si>
  <si>
    <t xml:space="preserve">                  UES BAGS S.A de C.V</t>
  </si>
  <si>
    <t>C/ Por Constitución de la Empresa</t>
  </si>
  <si>
    <t>Efectivo y Equivalente</t>
  </si>
  <si>
    <r>
      <t xml:space="preserve">                         </t>
    </r>
    <r>
      <rPr>
        <b/>
        <sz val="11"/>
        <color theme="1"/>
        <rFont val="Calibri"/>
        <family val="2"/>
        <scheme val="minor"/>
      </rPr>
      <t xml:space="preserve"> Accionistas</t>
    </r>
  </si>
  <si>
    <t xml:space="preserve">                          Kelvin Peñate</t>
  </si>
  <si>
    <t xml:space="preserve">                          Rodrigo Hernández</t>
  </si>
  <si>
    <t xml:space="preserve">                          José Aragón</t>
  </si>
  <si>
    <t xml:space="preserve">                          Raquel Cervellón</t>
  </si>
  <si>
    <t xml:space="preserve">                          Julio Moreno</t>
  </si>
  <si>
    <t>C/ El dinero es puesto en El Banco</t>
  </si>
  <si>
    <t xml:space="preserve">Catálogo de Cuentas </t>
  </si>
  <si>
    <t xml:space="preserve">Pág. 113-121 Fornos </t>
  </si>
  <si>
    <t>Partida 2</t>
  </si>
  <si>
    <t>Propiedad, planta y equipo</t>
  </si>
  <si>
    <t xml:space="preserve">Equipo de Oficina </t>
  </si>
  <si>
    <t>Banco Azteca Cta Corriente</t>
  </si>
  <si>
    <t>Depto de Ventas.</t>
  </si>
  <si>
    <t>Partida 3</t>
  </si>
  <si>
    <t>Inventario</t>
  </si>
  <si>
    <t>Mercaderias</t>
  </si>
  <si>
    <t>Crédito Fiscal- Compras</t>
  </si>
  <si>
    <t>C/ Por compra de Computadoras para</t>
  </si>
  <si>
    <t>Partida 4</t>
  </si>
  <si>
    <t>Gastos pagados por anticipado</t>
  </si>
  <si>
    <t>Inventario de papeleria y Útiles</t>
  </si>
  <si>
    <t xml:space="preserve">                    Deudas comerciales y otras cuentas</t>
  </si>
  <si>
    <t>Crédito Fiscal- IVA</t>
  </si>
  <si>
    <t>Crédito Fiscal-IVA</t>
  </si>
  <si>
    <t>C/ Por compra de Inventario consumible.</t>
  </si>
  <si>
    <t xml:space="preserve">                       Efectivo y Equivalente </t>
  </si>
  <si>
    <t xml:space="preserve">                      Banco Azteca Cta Corriente</t>
  </si>
  <si>
    <t xml:space="preserve">                         Efectivo y Equivalente </t>
  </si>
  <si>
    <t xml:space="preserve">                        Banco Azteca Cta Corriente</t>
  </si>
  <si>
    <t>Partida 5</t>
  </si>
  <si>
    <t>C/ Por compra de 2000 Bolsos para damas.</t>
  </si>
  <si>
    <t>Efectivo y equivalente</t>
  </si>
  <si>
    <t>Caja</t>
  </si>
  <si>
    <t>Costo de Ventas</t>
  </si>
  <si>
    <t xml:space="preserve">                       Débito Fiscal- Ventas</t>
  </si>
  <si>
    <t xml:space="preserve">                       Débito Fiscal- IVA</t>
  </si>
  <si>
    <t xml:space="preserve">                       Ingresos Operacionales</t>
  </si>
  <si>
    <t xml:space="preserve">                       Ingresos por Ventas </t>
  </si>
  <si>
    <t xml:space="preserve">                       Inventario</t>
  </si>
  <si>
    <t xml:space="preserve">                       Mercaderia</t>
  </si>
  <si>
    <t>C/ Por venta de 400 Bolsos al contado.</t>
  </si>
  <si>
    <t>Partida 6</t>
  </si>
  <si>
    <t>Gastos anticipados en Publicidad</t>
  </si>
  <si>
    <t>C/ Por eleboración de propaganda.</t>
  </si>
  <si>
    <t>Partida 7</t>
  </si>
  <si>
    <t>Dia</t>
  </si>
  <si>
    <t>Documentos emitidos</t>
  </si>
  <si>
    <t>Nº Caja ó Sistema Computarizado</t>
  </si>
  <si>
    <t>Ventas Exentas</t>
  </si>
  <si>
    <t>Ventas Internas Gravadas</t>
  </si>
  <si>
    <t>Exportaciones</t>
  </si>
  <si>
    <t>Total Ventas Diarias Propias</t>
  </si>
  <si>
    <t>Ventas a Cuentas de Terceros</t>
  </si>
  <si>
    <t>Del Nº</t>
  </si>
  <si>
    <t>Al Nº</t>
  </si>
  <si>
    <t xml:space="preserve"> REGISTRO DE OPERACIONES DE VENTAS A CONSUMIDORES </t>
  </si>
  <si>
    <t>Total del Mes</t>
  </si>
  <si>
    <t>Resumen de Operaciones</t>
  </si>
  <si>
    <t>Propias</t>
  </si>
  <si>
    <t xml:space="preserve">A Cuentas de terceros </t>
  </si>
  <si>
    <t>Valor Total</t>
  </si>
  <si>
    <t>Débito Fiscal</t>
  </si>
  <si>
    <t>Ventas Internas Gravadas a Consumidores</t>
  </si>
  <si>
    <t>Ventas Internas Exentas a Consumidores</t>
  </si>
  <si>
    <t>Exportaciones según Facturas de exportación</t>
  </si>
  <si>
    <t>1-Se constituye la empresa con un capital de $15,000.00, monto constituido entre 5 Socios.</t>
  </si>
  <si>
    <t>2-Se compra a La Curacao S.A de C.V 3 computadoras y 3 impresoras para del Departamento</t>
  </si>
  <si>
    <t xml:space="preserve"> de Ventas, cuyo costo es $7,000.00.</t>
  </si>
  <si>
    <t xml:space="preserve">3-Se adquiere un lote de bolsos para damas de 2000 unidades cuyo valor fue $3,000.00, </t>
  </si>
  <si>
    <t>6-Se elabora propaganda en hojas volantes cuyo monto es $250.00 con un plazo de 4 meses</t>
  </si>
  <si>
    <t>para pagar a la Empresa El Gorrión S.A de C.V.</t>
  </si>
  <si>
    <t>Nº</t>
  </si>
  <si>
    <t>Fecha de Emisión</t>
  </si>
  <si>
    <t>Nº. Correlativo  preimpreso</t>
  </si>
  <si>
    <t>Nº de control interno sistema formulario único (a)</t>
  </si>
  <si>
    <t>Nombre del Cliente, mandante ó mandatario</t>
  </si>
  <si>
    <t>NCR</t>
  </si>
  <si>
    <t xml:space="preserve">Operaciones de Ventas propias y a cuenta de Terceros </t>
  </si>
  <si>
    <t>IVA Retenido</t>
  </si>
  <si>
    <t>Total</t>
  </si>
  <si>
    <t>A Cuenta de Terceros</t>
  </si>
  <si>
    <t>Exentas</t>
  </si>
  <si>
    <t>Internas Gravadas</t>
  </si>
  <si>
    <t>Dédito Fiscal</t>
  </si>
  <si>
    <t>Totales del Mes</t>
  </si>
  <si>
    <t>REGISTRO DE OPERACIONES DE VENTAS A CONTRIBUYENTES</t>
  </si>
  <si>
    <t>A cuentas de Terceros</t>
  </si>
  <si>
    <t>Ventas Netas Internas Gravadas a Contribuyentes</t>
  </si>
  <si>
    <t>Ventas Netas Internas Gravadas a Consumidores</t>
  </si>
  <si>
    <t>Total de Operaciones Internas Gravadas</t>
  </si>
  <si>
    <t>Ventas Netas Internas Exentas a Contribuyentes</t>
  </si>
  <si>
    <t>Ventas Netas Internas Exentas a Consumidores</t>
  </si>
  <si>
    <t>Total de Operaciones Internas Exentas</t>
  </si>
  <si>
    <t>Exportaciones según facturas de Exportación</t>
  </si>
  <si>
    <r>
      <t xml:space="preserve">                </t>
    </r>
    <r>
      <rPr>
        <b/>
        <sz val="11"/>
        <color theme="1"/>
        <rFont val="Calibri"/>
        <family val="2"/>
        <scheme val="minor"/>
      </rPr>
      <t xml:space="preserve">  Patrimonio</t>
    </r>
  </si>
  <si>
    <t>Registro de Control de Inventario</t>
  </si>
  <si>
    <t>Nombre del Contribuyente:</t>
  </si>
  <si>
    <t>Casa Matriz, Sucursal ó Establecimiento:</t>
  </si>
  <si>
    <t>Descripción del Producto:</t>
  </si>
  <si>
    <t>Método de Valuación de Inventario:</t>
  </si>
  <si>
    <t>Fecha de Operación</t>
  </si>
  <si>
    <t>Descripción</t>
  </si>
  <si>
    <t>Precio Unitario</t>
  </si>
  <si>
    <t>Unidades de Entrada</t>
  </si>
  <si>
    <t>Precio del Costo Total de Unidades de Entrada</t>
  </si>
  <si>
    <t>Unidades de Salida</t>
  </si>
  <si>
    <t>Precio del Costo Total de Unidades de Salida</t>
  </si>
  <si>
    <t>Saldo de Unidades</t>
  </si>
  <si>
    <t>Costo de Saldo de Unidades</t>
  </si>
  <si>
    <t>Mike Mike S.A de C.V nos extiende CCF 010203120.</t>
  </si>
  <si>
    <t xml:space="preserve">                           Equipo de oficina</t>
  </si>
  <si>
    <t>Partida 8</t>
  </si>
  <si>
    <t>Partida 9</t>
  </si>
  <si>
    <t>No.</t>
  </si>
  <si>
    <t>Nonbre de la Cuenta</t>
  </si>
  <si>
    <t>Balance de Comprobación</t>
  </si>
  <si>
    <t>Asientos de Ajuste</t>
  </si>
  <si>
    <t>Balance de Comprobación Ajustado</t>
  </si>
  <si>
    <t>Estado de Resultados</t>
  </si>
  <si>
    <t xml:space="preserve">Debe </t>
  </si>
  <si>
    <t>Estado de Situación Financiera</t>
  </si>
  <si>
    <t>Bolsos para Damas</t>
  </si>
  <si>
    <r>
      <t xml:space="preserve">NIT: </t>
    </r>
    <r>
      <rPr>
        <b/>
        <sz val="11"/>
        <color theme="1"/>
        <rFont val="Calibri"/>
        <family val="2"/>
        <scheme val="minor"/>
      </rPr>
      <t>0610-150112-104-0</t>
    </r>
  </si>
  <si>
    <t>San Salvador, Col la Ravida</t>
  </si>
  <si>
    <r>
      <t xml:space="preserve">NCR: </t>
    </r>
    <r>
      <rPr>
        <b/>
        <sz val="11"/>
        <color theme="1"/>
        <rFont val="Calibri"/>
        <family val="2"/>
        <scheme val="minor"/>
      </rPr>
      <t>102011-4</t>
    </r>
  </si>
  <si>
    <t>"Comercialización de Bolsos para damas"</t>
  </si>
  <si>
    <t>Folio Nº 0001</t>
  </si>
  <si>
    <t xml:space="preserve">Detalle </t>
  </si>
  <si>
    <t>Ref.</t>
  </si>
  <si>
    <t xml:space="preserve">Haber </t>
  </si>
  <si>
    <t>Saldo</t>
  </si>
  <si>
    <t xml:space="preserve">LIBRO DE REGISTRO DE COMPRAS </t>
  </si>
  <si>
    <t>N.</t>
  </si>
  <si>
    <t xml:space="preserve">fecha de emision </t>
  </si>
  <si>
    <t xml:space="preserve">compras exentas </t>
  </si>
  <si>
    <t xml:space="preserve">Compras Gravadas </t>
  </si>
  <si>
    <t>Total de compras</t>
  </si>
  <si>
    <t xml:space="preserve">compras a sujetos excluidos </t>
  </si>
  <si>
    <t xml:space="preserve">Internas </t>
  </si>
  <si>
    <t>Internaciones</t>
  </si>
  <si>
    <t>Credito fiscal</t>
  </si>
  <si>
    <t>TOTAL DEL MES</t>
  </si>
  <si>
    <r>
      <t>Nombre del Contribuyente:</t>
    </r>
    <r>
      <rPr>
        <b/>
        <sz val="11"/>
        <color theme="1"/>
        <rFont val="Calibri"/>
        <family val="2"/>
        <scheme val="minor"/>
      </rPr>
      <t xml:space="preserve"> UES BAGS S.A DE C.V</t>
    </r>
  </si>
  <si>
    <t xml:space="preserve">NIT o DUI de Sujeto Excluido </t>
  </si>
  <si>
    <t>Anticipado a cuenta IVA percibido</t>
  </si>
  <si>
    <t xml:space="preserve">Número de Documento </t>
  </si>
  <si>
    <r>
      <t xml:space="preserve">Año: </t>
    </r>
    <r>
      <rPr>
        <b/>
        <sz val="11"/>
        <color theme="1"/>
        <rFont val="Calibri"/>
        <family val="2"/>
        <scheme val="minor"/>
      </rPr>
      <t>2012</t>
    </r>
  </si>
  <si>
    <r>
      <t xml:space="preserve">NRC: </t>
    </r>
    <r>
      <rPr>
        <b/>
        <sz val="11"/>
        <color theme="1"/>
        <rFont val="Calibri"/>
        <family val="2"/>
        <scheme val="minor"/>
      </rPr>
      <t>102011-4</t>
    </r>
  </si>
  <si>
    <r>
      <t xml:space="preserve">Nombre de Contribuyente:  </t>
    </r>
    <r>
      <rPr>
        <b/>
        <sz val="11"/>
        <color theme="1"/>
        <rFont val="Calibri"/>
        <family val="2"/>
        <scheme val="minor"/>
      </rPr>
      <t>UES BAGS S.A DE C.V</t>
    </r>
  </si>
  <si>
    <r>
      <t xml:space="preserve">Nombre de Contribuyente: </t>
    </r>
    <r>
      <rPr>
        <b/>
        <sz val="11"/>
        <color theme="1"/>
        <rFont val="Calibri"/>
        <family val="2"/>
        <scheme val="minor"/>
      </rPr>
      <t>UES BAGS S.A DE C.V</t>
    </r>
  </si>
  <si>
    <r>
      <rPr>
        <sz val="11"/>
        <color theme="1"/>
        <rFont val="Calibri"/>
        <family val="2"/>
        <scheme val="minor"/>
      </rPr>
      <t>NCR:</t>
    </r>
    <r>
      <rPr>
        <b/>
        <sz val="11"/>
        <color theme="1"/>
        <rFont val="Calibri"/>
        <family val="2"/>
        <scheme val="minor"/>
      </rPr>
      <t xml:space="preserve"> 102011-4</t>
    </r>
  </si>
  <si>
    <r>
      <t xml:space="preserve">Folio Nº: </t>
    </r>
    <r>
      <rPr>
        <b/>
        <sz val="11"/>
        <color theme="1"/>
        <rFont val="Calibri"/>
        <family val="2"/>
        <scheme val="minor"/>
      </rPr>
      <t>0001</t>
    </r>
  </si>
  <si>
    <r>
      <rPr>
        <sz val="11"/>
        <color theme="1"/>
        <rFont val="Calibri"/>
        <family val="2"/>
        <scheme val="minor"/>
      </rPr>
      <t>Folio Nº</t>
    </r>
    <r>
      <rPr>
        <b/>
        <sz val="11"/>
        <color theme="1"/>
        <rFont val="Calibri"/>
        <family val="2"/>
        <scheme val="minor"/>
      </rPr>
      <t>: 0001</t>
    </r>
  </si>
  <si>
    <t>Precio</t>
  </si>
  <si>
    <t xml:space="preserve">Valor resiudual </t>
  </si>
  <si>
    <t>Valor a depreciar</t>
  </si>
  <si>
    <t>Vida util</t>
  </si>
  <si>
    <t>DEPRECIACIÓN ACUMULADA</t>
  </si>
  <si>
    <t>Activo no Corriente</t>
  </si>
  <si>
    <t>Compaq HP 2700</t>
  </si>
  <si>
    <t>Compaq HP 2300</t>
  </si>
  <si>
    <t>Compaq Hp 3000</t>
  </si>
  <si>
    <t>Cannon 2200</t>
  </si>
  <si>
    <t>Cannon 2500</t>
  </si>
  <si>
    <t>Cannon 3600</t>
  </si>
  <si>
    <t>2 años</t>
  </si>
  <si>
    <t>Depreciación anual</t>
  </si>
  <si>
    <t>Depreciación mensual</t>
  </si>
  <si>
    <t>Depreciación diaria</t>
  </si>
  <si>
    <t>Entrada</t>
  </si>
  <si>
    <t>Salida</t>
  </si>
  <si>
    <t>Partida 10</t>
  </si>
  <si>
    <t>Gastos Operacionales</t>
  </si>
  <si>
    <t>Gastos de Ventas</t>
  </si>
  <si>
    <t xml:space="preserve">                          Depreciación Acumulada de </t>
  </si>
  <si>
    <t xml:space="preserve">                          Equipo de oficina</t>
  </si>
  <si>
    <r>
      <t xml:space="preserve">                          </t>
    </r>
    <r>
      <rPr>
        <b/>
        <sz val="11"/>
        <color theme="1"/>
        <rFont val="Calibri"/>
        <family val="2"/>
        <scheme val="minor"/>
      </rPr>
      <t xml:space="preserve"> Propiedad Planta y Equipo</t>
    </r>
  </si>
  <si>
    <t xml:space="preserve">                          Depreciación Acumulada de</t>
  </si>
  <si>
    <t xml:space="preserve">                          Propiedad Planta y Equipo</t>
  </si>
  <si>
    <t>Gastos de ventas</t>
  </si>
  <si>
    <t xml:space="preserve">                          Propiedad, Planta y Equipo</t>
  </si>
  <si>
    <t>5-Se venden 400 bolsos a Almacenes Bomba S.A de C.V a $4.00 Cada unidad. Venta al Contado.</t>
  </si>
  <si>
    <t>7- Venden 300 Bolsos a Almacenes Bomba S.A de C.V a $5.00 Cada Uno. Venta al Contado.</t>
  </si>
  <si>
    <t>C/ Por Venta de 300 Bolsos al Contado.</t>
  </si>
  <si>
    <t>Partida 11</t>
  </si>
  <si>
    <t>Deudores Comerciales y otras cuentas</t>
  </si>
  <si>
    <t>Cliente Almacenes Bomba S.A de C.V</t>
  </si>
  <si>
    <t xml:space="preserve">                    Proveedor Office Depot S.A de C.V</t>
  </si>
  <si>
    <t xml:space="preserve">                    Proveedor El Gorrión S.A de C.V</t>
  </si>
  <si>
    <t>4-Se compra papel, tinta, y demás accesorios utiles de oficina a un monto de $1,600.00 a Office Depot S.A de C.V CCF 014578621 Cuyo monto se paga en Octubre.</t>
  </si>
  <si>
    <t xml:space="preserve">Efectivo y Equivalente </t>
  </si>
  <si>
    <t xml:space="preserve">                     Efectivo y Equivalente </t>
  </si>
  <si>
    <t xml:space="preserve">                    Efectivo y Equivalente </t>
  </si>
  <si>
    <t xml:space="preserve">                     Banco Azteca Cta Corriente</t>
  </si>
  <si>
    <t xml:space="preserve">8- Se Venden 500 Bolsos a $4.00 C/U Al Almacén Moda y Belleza S.A de C.V con CCF024578146. Venta al Crédito. </t>
  </si>
  <si>
    <t>C/ Por Venta de 500 Bolsos al Crédito.</t>
  </si>
  <si>
    <t>Partida 12</t>
  </si>
  <si>
    <t xml:space="preserve">C/ Por depreciación del mes de Abril de </t>
  </si>
  <si>
    <t>Equipo de Oficina.</t>
  </si>
  <si>
    <t>C/ Por depreciación del mes de Febrero de</t>
  </si>
  <si>
    <t>Equipo de Oficina</t>
  </si>
  <si>
    <t xml:space="preserve">C/ Por depreciación del mes de Marzo de </t>
  </si>
  <si>
    <t xml:space="preserve">C/ Por depreciación del mes de Mayo de </t>
  </si>
  <si>
    <t>Partida 13</t>
  </si>
  <si>
    <t>Nº Carné</t>
  </si>
  <si>
    <t>Nombre del Empleado</t>
  </si>
  <si>
    <t>Puesto que Ocupa</t>
  </si>
  <si>
    <t>Dias Trabajados</t>
  </si>
  <si>
    <t>Sueldo Diario</t>
  </si>
  <si>
    <t>Horas Extras</t>
  </si>
  <si>
    <t>Comisiones</t>
  </si>
  <si>
    <t>Otros</t>
  </si>
  <si>
    <t>Total Bruto</t>
  </si>
  <si>
    <t>Retenciones</t>
  </si>
  <si>
    <t>Total Neto</t>
  </si>
  <si>
    <t>Firma</t>
  </si>
  <si>
    <t>ISSS</t>
  </si>
  <si>
    <t>AFP</t>
  </si>
  <si>
    <t>Renta</t>
  </si>
  <si>
    <t>Total Retenciones</t>
  </si>
  <si>
    <t>PLANILLA DE SUELDOS Y SALARIOS</t>
  </si>
  <si>
    <t>Fecha:</t>
  </si>
  <si>
    <t>Alquiler de local</t>
  </si>
  <si>
    <t xml:space="preserve">C/ Por pago de Alquiler de Local del mes de </t>
  </si>
  <si>
    <t>Febrero.</t>
  </si>
  <si>
    <t>C/ Por pago de Alquiler del Local del mes de</t>
  </si>
  <si>
    <t>Marzo.</t>
  </si>
  <si>
    <t>Partida 14</t>
  </si>
  <si>
    <t xml:space="preserve">C/ Por pago de Alquiler de local del mes de </t>
  </si>
  <si>
    <t>Abril.</t>
  </si>
  <si>
    <t>Martha Marisol Flores</t>
  </si>
  <si>
    <t>Cajera</t>
  </si>
  <si>
    <t>Milagro del Jesús López</t>
  </si>
  <si>
    <t>Vendedora</t>
  </si>
  <si>
    <t>Samuel Francisco Arias</t>
  </si>
  <si>
    <t xml:space="preserve">Vendedor </t>
  </si>
  <si>
    <t>Nubia Ester Carranza</t>
  </si>
  <si>
    <t>C/ Por Pago de Alquiler del Local del mes de</t>
  </si>
  <si>
    <t>Mayo.</t>
  </si>
  <si>
    <t>Partida 15</t>
  </si>
  <si>
    <t>Mantenimiernto</t>
  </si>
  <si>
    <t>C/Por Mantenimierto de Local.</t>
  </si>
  <si>
    <t>Partida 16</t>
  </si>
  <si>
    <t>9-se Paga alquiler del Local por $600.00</t>
  </si>
  <si>
    <t>Partida 17</t>
  </si>
  <si>
    <t xml:space="preserve">               Deudores Comerciales y otras cuentas</t>
  </si>
  <si>
    <t xml:space="preserve">               Cliente Almacenes Bomba S.A de C.V</t>
  </si>
  <si>
    <t>Proveedor El Gorrión S.A de C.V</t>
  </si>
  <si>
    <t>Deudas comerciales y otras cuentas</t>
  </si>
  <si>
    <t>Se cancela la deuda a El Gorrión S.A de C.V</t>
  </si>
  <si>
    <t>C/Nos Pagan Parte  de la deuda.</t>
  </si>
  <si>
    <t xml:space="preserve">C/ Por Depreciación del mes de Junio de </t>
  </si>
  <si>
    <t>Partida 18</t>
  </si>
  <si>
    <t>Partida 19</t>
  </si>
  <si>
    <t xml:space="preserve">C/Por Depreciación del mes de Julio de </t>
  </si>
  <si>
    <t>Partida 20</t>
  </si>
  <si>
    <t>C/ Por Pago de Alquiler de Local del mes de</t>
  </si>
  <si>
    <t>Julio.</t>
  </si>
  <si>
    <t>Junio.</t>
  </si>
  <si>
    <t>Partida 21</t>
  </si>
  <si>
    <t>Partida 22</t>
  </si>
  <si>
    <t>Partida 23</t>
  </si>
  <si>
    <t>C/ Por Depreciación del mes de Agosto de</t>
  </si>
  <si>
    <t>C/ Por pago de Alquiler de local del mes de</t>
  </si>
  <si>
    <t>Agosto.</t>
  </si>
  <si>
    <t>Partida 24</t>
  </si>
  <si>
    <t>Partida 25</t>
  </si>
  <si>
    <t>C/ Por depreciación del mes de Septiembre</t>
  </si>
  <si>
    <t>de Equipo de Oficina.</t>
  </si>
  <si>
    <t xml:space="preserve">C/Por Pago de Alquiler del local del mes de </t>
  </si>
  <si>
    <t>Septiembre.</t>
  </si>
  <si>
    <t>Partida 26</t>
  </si>
  <si>
    <t>C/ Por depreciación del mes de Octubre de</t>
  </si>
  <si>
    <t>Patrimonio</t>
  </si>
  <si>
    <t>Propiedad, Planta y Equipo</t>
  </si>
  <si>
    <t>Gastos Pagados por anticipado</t>
  </si>
  <si>
    <t>Deudas Comerciales y otras cuentas por pagar</t>
  </si>
  <si>
    <t>Depreciación Acumulada de Equipo de Oficina</t>
  </si>
  <si>
    <t xml:space="preserve">Costo de Ventas </t>
  </si>
  <si>
    <t>Ventas</t>
  </si>
  <si>
    <t>Débito Fiscal-IVA</t>
  </si>
  <si>
    <t>Deudores Comerciales y otras Cuentas por Cobrar</t>
  </si>
  <si>
    <t>P1</t>
  </si>
  <si>
    <t>P2</t>
  </si>
  <si>
    <t>P3</t>
  </si>
  <si>
    <t>P4</t>
  </si>
  <si>
    <t>P6</t>
  </si>
  <si>
    <t>P7</t>
  </si>
  <si>
    <t>P9</t>
  </si>
  <si>
    <t>Partida 27</t>
  </si>
  <si>
    <t>Partida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</si>
</sst>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240A]\ * #,##0.00_);_([$$-240A]\ * \(#,##0.00\);_([$$-240A]\ * &quot;-&quot;??_);_(@_)"/>
    <numFmt numFmtId="165" formatCode="_([$$-300A]\ * #,##0.00_);_([$$-300A]\ * \(#,##0.00\);_([$$-300A]\ * &quot;-&quot;??_);_(@_)"/>
    <numFmt numFmtId="166" formatCode="_([$$-440A]* #,##0.00_);_([$$-440A]* \(#,##0.00\);_([$$-440A]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16">
    <xf numFmtId="0" fontId="0" fillId="0" borderId="0" xfId="0"/>
    <xf numFmtId="0" fontId="0" fillId="2" borderId="0" xfId="0" applyFill="1"/>
    <xf numFmtId="0" fontId="0" fillId="2" borderId="37" xfId="0" applyFill="1" applyBorder="1"/>
    <xf numFmtId="0" fontId="0" fillId="2" borderId="37" xfId="0" applyFill="1" applyBorder="1" applyAlignment="1"/>
    <xf numFmtId="0" fontId="0" fillId="2" borderId="38" xfId="0" applyFill="1" applyBorder="1"/>
    <xf numFmtId="0" fontId="0" fillId="2" borderId="39" xfId="0" applyFill="1" applyBorder="1"/>
    <xf numFmtId="0" fontId="0" fillId="2" borderId="1" xfId="0" applyFill="1" applyBorder="1"/>
    <xf numFmtId="0" fontId="7" fillId="3" borderId="1" xfId="0" applyFont="1" applyFill="1" applyBorder="1"/>
    <xf numFmtId="0" fontId="0" fillId="5" borderId="1" xfId="0" applyFill="1" applyBorder="1" applyAlignment="1">
      <alignment horizontal="center"/>
    </xf>
    <xf numFmtId="0" fontId="0" fillId="6" borderId="9" xfId="0" applyFill="1" applyBorder="1"/>
    <xf numFmtId="0" fontId="0" fillId="6" borderId="0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3" borderId="1" xfId="0" applyFill="1" applyBorder="1"/>
    <xf numFmtId="0" fontId="3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" fontId="0" fillId="2" borderId="1" xfId="0" applyNumberFormat="1" applyFill="1" applyBorder="1"/>
    <xf numFmtId="44" fontId="0" fillId="2" borderId="1" xfId="0" applyNumberFormat="1" applyFill="1" applyBorder="1"/>
    <xf numFmtId="0" fontId="1" fillId="2" borderId="1" xfId="0" applyFont="1" applyFill="1" applyBorder="1"/>
    <xf numFmtId="0" fontId="0" fillId="2" borderId="1" xfId="0" applyFill="1" applyBorder="1" applyAlignment="1">
      <alignment horizontal="left"/>
    </xf>
    <xf numFmtId="12" fontId="0" fillId="2" borderId="1" xfId="0" applyNumberFormat="1" applyFill="1" applyBorder="1"/>
    <xf numFmtId="44" fontId="0" fillId="2" borderId="0" xfId="1" applyFont="1" applyFill="1"/>
    <xf numFmtId="0" fontId="1" fillId="4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4" fontId="0" fillId="2" borderId="0" xfId="0" applyNumberFormat="1" applyFill="1" applyBorder="1"/>
    <xf numFmtId="0" fontId="1" fillId="2" borderId="0" xfId="0" applyFont="1" applyFill="1" applyBorder="1" applyAlignment="1">
      <alignment horizontal="center"/>
    </xf>
    <xf numFmtId="0" fontId="0" fillId="2" borderId="9" xfId="0" applyFill="1" applyBorder="1"/>
    <xf numFmtId="0" fontId="0" fillId="2" borderId="2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15" xfId="0" applyFill="1" applyBorder="1"/>
    <xf numFmtId="0" fontId="0" fillId="2" borderId="10" xfId="0" applyFill="1" applyBorder="1"/>
    <xf numFmtId="0" fontId="0" fillId="2" borderId="0" xfId="0" applyFill="1" applyBorder="1"/>
    <xf numFmtId="0" fontId="0" fillId="2" borderId="11" xfId="0" applyFill="1" applyBorder="1"/>
    <xf numFmtId="0" fontId="0" fillId="2" borderId="3" xfId="0" applyFill="1" applyBorder="1"/>
    <xf numFmtId="0" fontId="0" fillId="2" borderId="13" xfId="0" applyFill="1" applyBorder="1"/>
    <xf numFmtId="0" fontId="0" fillId="2" borderId="9" xfId="0" applyFill="1" applyBorder="1" applyAlignment="1"/>
    <xf numFmtId="0" fontId="0" fillId="6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5" xfId="0" applyFill="1" applyBorder="1"/>
    <xf numFmtId="0" fontId="0" fillId="4" borderId="4" xfId="0" applyFill="1" applyBorder="1"/>
    <xf numFmtId="0" fontId="0" fillId="6" borderId="9" xfId="0" applyFill="1" applyBorder="1" applyAlignment="1"/>
    <xf numFmtId="0" fontId="0" fillId="6" borderId="0" xfId="0" applyFill="1" applyBorder="1" applyAlignment="1"/>
    <xf numFmtId="0" fontId="0" fillId="6" borderId="0" xfId="0" applyFill="1" applyBorder="1" applyAlignment="1">
      <alignment horizontal="center"/>
    </xf>
    <xf numFmtId="0" fontId="1" fillId="6" borderId="0" xfId="0" applyFont="1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2" xfId="0" applyFill="1" applyBorder="1" applyAlignment="1">
      <alignment horizontal="right"/>
    </xf>
    <xf numFmtId="0" fontId="1" fillId="6" borderId="12" xfId="0" applyFont="1" applyFill="1" applyBorder="1" applyAlignment="1">
      <alignment horizontal="left"/>
    </xf>
    <xf numFmtId="0" fontId="0" fillId="6" borderId="13" xfId="0" applyFill="1" applyBorder="1" applyAlignment="1">
      <alignment horizontal="right"/>
    </xf>
    <xf numFmtId="0" fontId="1" fillId="2" borderId="0" xfId="0" applyFont="1" applyFill="1"/>
    <xf numFmtId="0" fontId="0" fillId="2" borderId="0" xfId="0" applyFill="1" applyAlignment="1">
      <alignment horizontal="left"/>
    </xf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1" fillId="6" borderId="20" xfId="0" applyFont="1" applyFill="1" applyBorder="1"/>
    <xf numFmtId="0" fontId="0" fillId="6" borderId="26" xfId="0" applyFill="1" applyBorder="1"/>
    <xf numFmtId="0" fontId="0" fillId="6" borderId="27" xfId="0" applyFill="1" applyBorder="1"/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wrapText="1"/>
    </xf>
    <xf numFmtId="0" fontId="1" fillId="0" borderId="9" xfId="0" applyFont="1" applyBorder="1" applyAlignment="1"/>
    <xf numFmtId="0" fontId="1" fillId="4" borderId="3" xfId="0" applyFont="1" applyFill="1" applyBorder="1" applyAlignment="1"/>
    <xf numFmtId="44" fontId="0" fillId="0" borderId="1" xfId="0" applyNumberFormat="1" applyBorder="1"/>
    <xf numFmtId="14" fontId="0" fillId="2" borderId="37" xfId="0" applyNumberFormat="1" applyFill="1" applyBorder="1"/>
    <xf numFmtId="44" fontId="0" fillId="2" borderId="37" xfId="0" applyNumberFormat="1" applyFill="1" applyBorder="1"/>
    <xf numFmtId="44" fontId="0" fillId="2" borderId="38" xfId="0" applyNumberFormat="1" applyFill="1" applyBorder="1"/>
    <xf numFmtId="0" fontId="0" fillId="2" borderId="37" xfId="0" applyNumberFormat="1" applyFill="1" applyBorder="1"/>
    <xf numFmtId="0" fontId="0" fillId="2" borderId="38" xfId="0" applyNumberFormat="1" applyFill="1" applyBorder="1"/>
    <xf numFmtId="14" fontId="0" fillId="2" borderId="38" xfId="0" applyNumberFormat="1" applyFill="1" applyBorder="1"/>
    <xf numFmtId="0" fontId="1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1" fontId="0" fillId="8" borderId="1" xfId="0" applyNumberFormat="1" applyFill="1" applyBorder="1" applyProtection="1">
      <protection locked="0"/>
    </xf>
    <xf numFmtId="43" fontId="0" fillId="8" borderId="1" xfId="0" applyNumberFormat="1" applyFill="1" applyBorder="1" applyProtection="1"/>
    <xf numFmtId="3" fontId="0" fillId="8" borderId="1" xfId="1" applyNumberFormat="1" applyFont="1" applyFill="1" applyBorder="1" applyProtection="1">
      <protection locked="0"/>
    </xf>
    <xf numFmtId="44" fontId="0" fillId="8" borderId="1" xfId="0" applyNumberFormat="1" applyFill="1" applyBorder="1" applyProtection="1">
      <protection locked="0"/>
    </xf>
    <xf numFmtId="43" fontId="0" fillId="8" borderId="1" xfId="0" applyNumberFormat="1" applyFill="1" applyBorder="1" applyProtection="1">
      <protection locked="0"/>
    </xf>
    <xf numFmtId="0" fontId="0" fillId="8" borderId="1" xfId="0" applyNumberFormat="1" applyFill="1" applyBorder="1" applyProtection="1">
      <protection locked="0"/>
    </xf>
    <xf numFmtId="43" fontId="0" fillId="7" borderId="43" xfId="0" applyNumberFormat="1" applyFill="1" applyBorder="1" applyAlignment="1" applyProtection="1">
      <alignment horizontal="center" wrapText="1"/>
      <protection locked="0"/>
    </xf>
    <xf numFmtId="0" fontId="0" fillId="2" borderId="45" xfId="0" applyFill="1" applyBorder="1"/>
    <xf numFmtId="44" fontId="0" fillId="2" borderId="45" xfId="0" applyNumberFormat="1" applyFill="1" applyBorder="1"/>
    <xf numFmtId="0" fontId="0" fillId="2" borderId="45" xfId="0" applyNumberFormat="1" applyFill="1" applyBorder="1"/>
    <xf numFmtId="0" fontId="0" fillId="2" borderId="0" xfId="0" applyNumberFormat="1" applyFill="1" applyBorder="1"/>
    <xf numFmtId="0" fontId="0" fillId="2" borderId="46" xfId="0" applyFill="1" applyBorder="1"/>
    <xf numFmtId="0" fontId="0" fillId="2" borderId="47" xfId="0" applyFill="1" applyBorder="1"/>
    <xf numFmtId="44" fontId="0" fillId="2" borderId="47" xfId="0" applyNumberFormat="1" applyFill="1" applyBorder="1"/>
    <xf numFmtId="0" fontId="0" fillId="2" borderId="47" xfId="0" applyNumberFormat="1" applyFill="1" applyBorder="1"/>
    <xf numFmtId="44" fontId="0" fillId="2" borderId="48" xfId="0" applyNumberFormat="1" applyFill="1" applyBorder="1"/>
    <xf numFmtId="164" fontId="0" fillId="8" borderId="1" xfId="0" applyNumberFormat="1" applyFill="1" applyBorder="1" applyProtection="1">
      <protection locked="0"/>
    </xf>
    <xf numFmtId="165" fontId="0" fillId="8" borderId="1" xfId="0" applyNumberFormat="1" applyFill="1" applyBorder="1" applyProtection="1">
      <protection locked="0"/>
    </xf>
    <xf numFmtId="166" fontId="0" fillId="8" borderId="1" xfId="0" applyNumberFormat="1" applyFill="1" applyBorder="1" applyProtection="1">
      <protection locked="0"/>
    </xf>
    <xf numFmtId="0" fontId="1" fillId="2" borderId="0" xfId="0" applyFont="1" applyFill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29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6" fillId="4" borderId="28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0" fillId="6" borderId="22" xfId="0" applyFill="1" applyBorder="1" applyAlignment="1">
      <alignment horizontal="left"/>
    </xf>
    <xf numFmtId="0" fontId="0" fillId="6" borderId="40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25" xfId="0" applyFill="1" applyBorder="1" applyAlignment="1">
      <alignment horizontal="left"/>
    </xf>
    <xf numFmtId="0" fontId="0" fillId="4" borderId="28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 wrapText="1"/>
    </xf>
    <xf numFmtId="43" fontId="0" fillId="7" borderId="42" xfId="0" applyNumberFormat="1" applyFill="1" applyBorder="1" applyAlignment="1" applyProtection="1">
      <alignment horizontal="center" wrapText="1"/>
      <protection locked="0"/>
    </xf>
    <xf numFmtId="43" fontId="0" fillId="7" borderId="43" xfId="0" applyNumberFormat="1" applyFill="1" applyBorder="1" applyAlignment="1" applyProtection="1">
      <alignment horizontal="center" wrapText="1"/>
      <protection locked="0"/>
    </xf>
    <xf numFmtId="0" fontId="1" fillId="6" borderId="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43" fontId="0" fillId="4" borderId="42" xfId="0" applyNumberFormat="1" applyFill="1" applyBorder="1" applyAlignment="1" applyProtection="1">
      <alignment horizontal="center" wrapText="1"/>
      <protection locked="0"/>
    </xf>
    <xf numFmtId="43" fontId="0" fillId="7" borderId="44" xfId="0" applyNumberForma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6" borderId="11" xfId="0" applyFill="1" applyBorder="1" applyAlignment="1">
      <alignment horizontal="left"/>
    </xf>
    <xf numFmtId="0" fontId="0" fillId="6" borderId="12" xfId="0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4" borderId="14" xfId="0" applyFont="1" applyFill="1" applyBorder="1" applyAlignment="1">
      <alignment horizontal="center"/>
    </xf>
    <xf numFmtId="44" fontId="0" fillId="2" borderId="6" xfId="0" applyNumberFormat="1" applyFill="1" applyBorder="1"/>
    <xf numFmtId="16" fontId="0" fillId="2" borderId="2" xfId="0" applyNumberFormat="1" applyFill="1" applyBorder="1"/>
    <xf numFmtId="16" fontId="0" fillId="2" borderId="15" xfId="0" applyNumberFormat="1" applyFill="1" applyBorder="1"/>
    <xf numFmtId="44" fontId="0" fillId="2" borderId="8" xfId="0" applyNumberFormat="1" applyFill="1" applyBorder="1"/>
    <xf numFmtId="44" fontId="0" fillId="2" borderId="15" xfId="0" applyNumberFormat="1" applyFill="1" applyBorder="1"/>
    <xf numFmtId="44" fontId="0" fillId="2" borderId="10" xfId="0" applyNumberFormat="1" applyFill="1" applyBorder="1"/>
    <xf numFmtId="44" fontId="0" fillId="2" borderId="9" xfId="0" applyNumberFormat="1" applyFill="1" applyBorder="1"/>
    <xf numFmtId="0" fontId="1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LIO\Desktop\Archivos%20de%20Computaci&#243;n%20I\COMPUTACI&#211;N\Tarea%202\TAREA%20DE%20COMPUTACI&#211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Planilla"/>
      <sheetName val="Registro de Ventas ó pérdidas"/>
      <sheetName val="Factura"/>
      <sheetName val="Hoja1"/>
    </sheetNames>
    <sheetDataSet>
      <sheetData sheetId="0">
        <row r="6">
          <cell r="A6">
            <v>1201011</v>
          </cell>
          <cell r="B6" t="str">
            <v>Julio Alberto Moreno Olivorio</v>
          </cell>
          <cell r="C6" t="str">
            <v>Gerente Financiero</v>
          </cell>
        </row>
        <row r="7">
          <cell r="A7">
            <v>1201012</v>
          </cell>
          <cell r="B7" t="str">
            <v>Karen Beatriz Cerón Meléndez</v>
          </cell>
          <cell r="C7" t="str">
            <v>Auditora Interna</v>
          </cell>
        </row>
        <row r="8">
          <cell r="A8">
            <v>1201013</v>
          </cell>
          <cell r="B8" t="str">
            <v>Jackelin Zuluyma Vásquez Cruz</v>
          </cell>
          <cell r="C8" t="str">
            <v>Gerente de Recursos Humanos</v>
          </cell>
        </row>
        <row r="9">
          <cell r="A9">
            <v>1201014</v>
          </cell>
          <cell r="B9" t="str">
            <v>Maria Elia Fuentes de Miranda</v>
          </cell>
          <cell r="C9" t="str">
            <v>Gerente de Operaciones</v>
          </cell>
        </row>
        <row r="10">
          <cell r="A10">
            <v>1201015</v>
          </cell>
          <cell r="B10" t="str">
            <v>Mario Alfredo Peña Ramos</v>
          </cell>
          <cell r="C10" t="str">
            <v>Operario</v>
          </cell>
        </row>
        <row r="11">
          <cell r="A11">
            <v>1201016</v>
          </cell>
          <cell r="B11" t="str">
            <v>Luis Antonio Melara Benites</v>
          </cell>
          <cell r="C11" t="str">
            <v>Operario</v>
          </cell>
        </row>
        <row r="12">
          <cell r="A12">
            <v>1201017</v>
          </cell>
          <cell r="B12" t="str">
            <v>José Manuel Alonso Lindo</v>
          </cell>
          <cell r="C12" t="str">
            <v>Operario</v>
          </cell>
        </row>
        <row r="13">
          <cell r="A13">
            <v>1201018</v>
          </cell>
          <cell r="B13" t="str">
            <v>Martin Eduardo Moreno Alvarado</v>
          </cell>
          <cell r="C13" t="str">
            <v>Operario</v>
          </cell>
        </row>
        <row r="14">
          <cell r="A14">
            <v>1201019</v>
          </cell>
          <cell r="B14" t="str">
            <v>Miguel Ángel Pereira Martínez</v>
          </cell>
          <cell r="C14" t="str">
            <v>Operario</v>
          </cell>
        </row>
        <row r="15">
          <cell r="A15">
            <v>1201020</v>
          </cell>
          <cell r="B15" t="str">
            <v>José Adolfo Landaverde Santos</v>
          </cell>
          <cell r="C15" t="str">
            <v>Operario</v>
          </cell>
        </row>
        <row r="16">
          <cell r="A16">
            <v>1201021</v>
          </cell>
          <cell r="B16" t="str">
            <v>Alejandro José Deodanes Pineda</v>
          </cell>
          <cell r="C16" t="str">
            <v>Operario</v>
          </cell>
        </row>
        <row r="17">
          <cell r="A17">
            <v>1201022</v>
          </cell>
          <cell r="B17" t="str">
            <v>Mauricio Amilcar Rodriguez Cruz</v>
          </cell>
          <cell r="C17" t="str">
            <v>Operario</v>
          </cell>
        </row>
        <row r="18">
          <cell r="A18">
            <v>1201023</v>
          </cell>
          <cell r="B18" t="str">
            <v>Eduardo José Flores Vidal</v>
          </cell>
          <cell r="C18" t="str">
            <v>Operario</v>
          </cell>
        </row>
        <row r="19">
          <cell r="A19">
            <v>1201024</v>
          </cell>
          <cell r="B19" t="str">
            <v>Flor Elizabeth Pérez de Moreno</v>
          </cell>
          <cell r="C19" t="str">
            <v>Vendedor/a</v>
          </cell>
        </row>
        <row r="20">
          <cell r="A20">
            <v>1201025</v>
          </cell>
          <cell r="B20" t="str">
            <v>Sonia Nohemi Huezo de Piedra</v>
          </cell>
          <cell r="C20" t="str">
            <v>Vendedor/a</v>
          </cell>
        </row>
        <row r="21">
          <cell r="A21">
            <v>1201026</v>
          </cell>
          <cell r="B21" t="str">
            <v>Verónica Marisol Arteaga Peña</v>
          </cell>
          <cell r="C21" t="str">
            <v>Vendedor/a</v>
          </cell>
        </row>
        <row r="22">
          <cell r="A22">
            <v>1201027</v>
          </cell>
          <cell r="B22" t="str">
            <v>Joaquin Vladimir Flores Vernal</v>
          </cell>
          <cell r="C22" t="str">
            <v>Vendedor/a</v>
          </cell>
        </row>
        <row r="23">
          <cell r="A23">
            <v>1201028</v>
          </cell>
          <cell r="B23" t="str">
            <v>Sandra Elisa Monrroy Hernández</v>
          </cell>
          <cell r="C23" t="str">
            <v>Vendedor/a</v>
          </cell>
        </row>
        <row r="24">
          <cell r="A24">
            <v>1201029</v>
          </cell>
          <cell r="B24" t="str">
            <v>Luisa Alejandra Ayala Espinoza</v>
          </cell>
          <cell r="C24" t="str">
            <v>Vendedor/a</v>
          </cell>
        </row>
        <row r="25">
          <cell r="A25">
            <v>1201030</v>
          </cell>
          <cell r="B25" t="str">
            <v>Santiago Alfredo Cruz Moreno</v>
          </cell>
          <cell r="C25" t="str">
            <v>Vendedor/a</v>
          </cell>
        </row>
        <row r="26">
          <cell r="A26">
            <v>1201031</v>
          </cell>
          <cell r="B26" t="str">
            <v>Melvin Esteban Solorzano Salvatierra</v>
          </cell>
          <cell r="C26" t="str">
            <v>Vendedor/a</v>
          </cell>
        </row>
        <row r="27">
          <cell r="A27">
            <v>1201032</v>
          </cell>
          <cell r="B27" t="str">
            <v>Josué Alirio Amaya Benites</v>
          </cell>
          <cell r="C27" t="str">
            <v>Vendedor/a</v>
          </cell>
        </row>
        <row r="28">
          <cell r="A28">
            <v>1201033</v>
          </cell>
          <cell r="B28" t="str">
            <v>Florence Nicole Sorto Moreno</v>
          </cell>
          <cell r="C28" t="str">
            <v>Vendedor/a</v>
          </cell>
        </row>
        <row r="29">
          <cell r="A29">
            <v>1201034</v>
          </cell>
          <cell r="B29" t="str">
            <v>Katerine Adriana Santos Flores</v>
          </cell>
          <cell r="C29" t="str">
            <v>Limpieza</v>
          </cell>
        </row>
        <row r="30">
          <cell r="A30">
            <v>1201035</v>
          </cell>
          <cell r="B30" t="str">
            <v>Juan Carlos Melara Romero</v>
          </cell>
          <cell r="C30" t="str">
            <v>Motorista</v>
          </cell>
        </row>
        <row r="31">
          <cell r="A31">
            <v>1201036</v>
          </cell>
          <cell r="B31" t="str">
            <v>Marlon Vladimir Aparicio Rivas</v>
          </cell>
          <cell r="C31" t="str">
            <v>Mantenimiento</v>
          </cell>
        </row>
        <row r="32">
          <cell r="A32">
            <v>1201037</v>
          </cell>
          <cell r="B32" t="str">
            <v>Arturo Antonio Dimas Andrade</v>
          </cell>
          <cell r="C32" t="str">
            <v>Mantenimiento</v>
          </cell>
        </row>
        <row r="33">
          <cell r="A33">
            <v>1201038</v>
          </cell>
          <cell r="B33" t="str">
            <v>Salvador Ernesto Bonilla Álvarez</v>
          </cell>
          <cell r="C33" t="str">
            <v>Ordenanza</v>
          </cell>
        </row>
        <row r="34">
          <cell r="A34">
            <v>1201039</v>
          </cell>
          <cell r="B34" t="str">
            <v>Samuel Alirio Hernández Carrillo</v>
          </cell>
          <cell r="C34" t="str">
            <v>Vigilante</v>
          </cell>
        </row>
        <row r="35">
          <cell r="A35">
            <v>1201040</v>
          </cell>
          <cell r="B35" t="str">
            <v>Jorge Alberto López Martínez</v>
          </cell>
          <cell r="C35" t="str">
            <v>Vigilante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B050"/>
  </sheetPr>
  <dimension ref="A1:K337"/>
  <sheetViews>
    <sheetView tabSelected="1" topLeftCell="A169" zoomScaleNormal="100" workbookViewId="0">
      <selection activeCell="B11" sqref="B11"/>
    </sheetView>
  </sheetViews>
  <sheetFormatPr baseColWidth="10" defaultRowHeight="15" x14ac:dyDescent="0.25"/>
  <cols>
    <col min="1" max="1" width="11" style="1" customWidth="1"/>
    <col min="2" max="2" width="40.5703125" style="1" customWidth="1"/>
    <col min="3" max="3" width="13.5703125" style="1" customWidth="1"/>
    <col min="4" max="16384" width="11.42578125" style="1"/>
  </cols>
  <sheetData>
    <row r="1" spans="1:11" x14ac:dyDescent="0.25">
      <c r="A1" s="97" t="s">
        <v>6</v>
      </c>
      <c r="B1" s="97"/>
      <c r="C1" s="97"/>
      <c r="D1" s="97"/>
      <c r="E1" s="97"/>
      <c r="F1" s="97"/>
      <c r="G1" s="25"/>
      <c r="H1" s="25"/>
      <c r="I1" s="25"/>
    </row>
    <row r="2" spans="1:11" x14ac:dyDescent="0.25">
      <c r="A2" s="97" t="s">
        <v>7</v>
      </c>
      <c r="B2" s="97"/>
      <c r="C2" s="97"/>
      <c r="D2" s="97"/>
      <c r="E2" s="97"/>
      <c r="F2" s="97"/>
      <c r="G2" s="25"/>
      <c r="H2" s="25"/>
      <c r="I2" s="25"/>
      <c r="K2" s="1" t="s">
        <v>25</v>
      </c>
    </row>
    <row r="3" spans="1:11" x14ac:dyDescent="0.25">
      <c r="K3" s="1" t="s">
        <v>26</v>
      </c>
    </row>
    <row r="4" spans="1:1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7"/>
      <c r="H4" s="27"/>
      <c r="I4" s="27"/>
    </row>
    <row r="5" spans="1:11" x14ac:dyDescent="0.25">
      <c r="A5" s="18">
        <v>40923</v>
      </c>
      <c r="B5" s="17" t="s">
        <v>8</v>
      </c>
      <c r="C5" s="6"/>
      <c r="D5" s="19"/>
      <c r="E5" s="19"/>
      <c r="F5" s="19"/>
      <c r="G5" s="26"/>
      <c r="H5" s="26"/>
      <c r="I5" s="26"/>
      <c r="K5" s="1" t="s">
        <v>84</v>
      </c>
    </row>
    <row r="6" spans="1:11" x14ac:dyDescent="0.25">
      <c r="A6" s="6"/>
      <c r="B6" s="20" t="s">
        <v>9</v>
      </c>
      <c r="C6" s="21">
        <v>11050302</v>
      </c>
      <c r="D6" s="19"/>
      <c r="E6" s="19">
        <f>SUM(D7:D11)</f>
        <v>15000</v>
      </c>
      <c r="F6" s="19"/>
      <c r="G6" s="26"/>
      <c r="H6" s="26"/>
      <c r="I6" s="26"/>
      <c r="K6" s="1" t="s">
        <v>85</v>
      </c>
    </row>
    <row r="7" spans="1:11" x14ac:dyDescent="0.25">
      <c r="A7" s="6"/>
      <c r="B7" s="6" t="s">
        <v>10</v>
      </c>
      <c r="C7" s="21">
        <v>1105030201</v>
      </c>
      <c r="D7" s="19">
        <v>3000</v>
      </c>
      <c r="E7" s="19"/>
      <c r="F7" s="19"/>
      <c r="G7" s="26"/>
      <c r="H7" s="26"/>
      <c r="I7" s="26"/>
      <c r="K7" s="1" t="s">
        <v>86</v>
      </c>
    </row>
    <row r="8" spans="1:11" x14ac:dyDescent="0.25">
      <c r="A8" s="6"/>
      <c r="B8" s="6" t="s">
        <v>11</v>
      </c>
      <c r="C8" s="21">
        <v>1105030202</v>
      </c>
      <c r="D8" s="19">
        <v>3000</v>
      </c>
      <c r="E8" s="19"/>
      <c r="F8" s="19"/>
      <c r="G8" s="26"/>
      <c r="H8" s="26"/>
      <c r="I8" s="26"/>
      <c r="K8" s="1" t="s">
        <v>87</v>
      </c>
    </row>
    <row r="9" spans="1:11" x14ac:dyDescent="0.25">
      <c r="A9" s="6"/>
      <c r="B9" s="6" t="s">
        <v>12</v>
      </c>
      <c r="C9" s="21">
        <v>1105030203</v>
      </c>
      <c r="D9" s="19">
        <v>3000</v>
      </c>
      <c r="E9" s="19"/>
      <c r="F9" s="19"/>
      <c r="G9" s="26"/>
      <c r="H9" s="26"/>
      <c r="I9" s="26"/>
      <c r="K9" s="1" t="s">
        <v>128</v>
      </c>
    </row>
    <row r="10" spans="1:11" x14ac:dyDescent="0.25">
      <c r="A10" s="6"/>
      <c r="B10" s="6" t="s">
        <v>13</v>
      </c>
      <c r="C10" s="21">
        <v>1105030204</v>
      </c>
      <c r="D10" s="19">
        <v>3000</v>
      </c>
      <c r="E10" s="19"/>
      <c r="F10" s="19"/>
      <c r="G10" s="26"/>
      <c r="H10" s="26"/>
      <c r="I10" s="26"/>
      <c r="K10" s="1" t="s">
        <v>208</v>
      </c>
    </row>
    <row r="11" spans="1:11" x14ac:dyDescent="0.25">
      <c r="A11" s="6"/>
      <c r="B11" s="6" t="s">
        <v>14</v>
      </c>
      <c r="C11" s="21">
        <v>1105030205</v>
      </c>
      <c r="D11" s="19">
        <v>3000</v>
      </c>
      <c r="E11" s="19"/>
      <c r="F11" s="19"/>
      <c r="G11" s="26"/>
      <c r="H11" s="26"/>
      <c r="I11" s="26"/>
      <c r="K11" s="1" t="s">
        <v>200</v>
      </c>
    </row>
    <row r="12" spans="1:11" x14ac:dyDescent="0.25">
      <c r="A12" s="6"/>
      <c r="B12" s="6" t="s">
        <v>113</v>
      </c>
      <c r="C12" s="21">
        <v>3101</v>
      </c>
      <c r="D12" s="19"/>
      <c r="E12" s="19"/>
      <c r="F12" s="19">
        <f>E6</f>
        <v>15000</v>
      </c>
      <c r="G12" s="26"/>
      <c r="H12" s="26"/>
      <c r="I12" s="26"/>
      <c r="K12" s="1" t="s">
        <v>88</v>
      </c>
    </row>
    <row r="13" spans="1:11" x14ac:dyDescent="0.25">
      <c r="A13" s="6"/>
      <c r="B13" s="6" t="s">
        <v>15</v>
      </c>
      <c r="C13" s="21">
        <v>310102</v>
      </c>
      <c r="D13" s="19">
        <f>F12</f>
        <v>15000</v>
      </c>
      <c r="E13" s="19"/>
      <c r="F13" s="19"/>
      <c r="G13" s="26"/>
      <c r="H13" s="26"/>
      <c r="I13" s="26"/>
      <c r="K13" s="1" t="s">
        <v>89</v>
      </c>
    </row>
    <row r="14" spans="1:11" x14ac:dyDescent="0.25">
      <c r="A14" s="6"/>
      <c r="B14" s="6"/>
      <c r="C14" s="6"/>
      <c r="D14" s="19"/>
      <c r="E14" s="19"/>
      <c r="F14" s="19"/>
      <c r="G14" s="26"/>
      <c r="H14" s="26"/>
      <c r="I14" s="26"/>
      <c r="K14" s="1" t="s">
        <v>201</v>
      </c>
    </row>
    <row r="15" spans="1:11" x14ac:dyDescent="0.25">
      <c r="A15" s="6"/>
      <c r="B15" s="6" t="s">
        <v>16</v>
      </c>
      <c r="C15" s="6"/>
      <c r="D15" s="19"/>
      <c r="E15" s="19"/>
      <c r="F15" s="19"/>
      <c r="G15" s="26"/>
      <c r="H15" s="26"/>
      <c r="I15" s="26"/>
      <c r="K15" s="1" t="s">
        <v>213</v>
      </c>
    </row>
    <row r="16" spans="1:11" x14ac:dyDescent="0.25">
      <c r="A16" s="6"/>
      <c r="B16" s="6"/>
      <c r="C16" s="6"/>
      <c r="D16" s="19"/>
      <c r="E16" s="19"/>
      <c r="F16" s="19"/>
      <c r="G16" s="26"/>
      <c r="H16" s="26"/>
      <c r="I16" s="26"/>
      <c r="K16" s="1" t="s">
        <v>262</v>
      </c>
    </row>
    <row r="17" spans="1:9" x14ac:dyDescent="0.25">
      <c r="A17" s="18"/>
      <c r="B17" s="6"/>
      <c r="C17" s="6"/>
      <c r="D17" s="19"/>
      <c r="E17" s="19"/>
      <c r="F17" s="19"/>
      <c r="G17" s="26"/>
      <c r="H17" s="26"/>
      <c r="I17" s="26"/>
    </row>
    <row r="18" spans="1:9" x14ac:dyDescent="0.25">
      <c r="A18" s="18">
        <v>40923</v>
      </c>
      <c r="B18" s="215" t="s">
        <v>8</v>
      </c>
      <c r="C18" s="6"/>
      <c r="D18" s="19"/>
      <c r="E18" s="19"/>
      <c r="F18" s="19"/>
      <c r="G18" s="26"/>
      <c r="H18" s="26"/>
      <c r="I18" s="26"/>
    </row>
    <row r="19" spans="1:9" x14ac:dyDescent="0.25">
      <c r="A19" s="6"/>
      <c r="B19" s="20" t="s">
        <v>17</v>
      </c>
      <c r="C19" s="21">
        <v>1101</v>
      </c>
      <c r="D19" s="19"/>
      <c r="E19" s="19">
        <f>F12</f>
        <v>15000</v>
      </c>
      <c r="F19" s="19"/>
      <c r="G19" s="26"/>
      <c r="H19" s="26"/>
      <c r="I19" s="26"/>
    </row>
    <row r="20" spans="1:9" x14ac:dyDescent="0.25">
      <c r="A20" s="6"/>
      <c r="B20" s="6" t="s">
        <v>30</v>
      </c>
      <c r="C20" s="21">
        <v>11010201</v>
      </c>
      <c r="D20" s="19">
        <f>E19</f>
        <v>15000</v>
      </c>
      <c r="E20" s="19"/>
      <c r="F20" s="19"/>
      <c r="G20" s="26"/>
      <c r="H20" s="26"/>
      <c r="I20" s="26"/>
    </row>
    <row r="21" spans="1:9" x14ac:dyDescent="0.25">
      <c r="A21" s="6"/>
      <c r="B21" s="6" t="s">
        <v>18</v>
      </c>
      <c r="C21" s="21">
        <v>11050302</v>
      </c>
      <c r="D21" s="19"/>
      <c r="E21" s="19"/>
      <c r="F21" s="19">
        <f>E19</f>
        <v>15000</v>
      </c>
      <c r="G21" s="26"/>
      <c r="H21" s="26"/>
      <c r="I21" s="26"/>
    </row>
    <row r="22" spans="1:9" x14ac:dyDescent="0.25">
      <c r="A22" s="6"/>
      <c r="B22" s="6" t="s">
        <v>19</v>
      </c>
      <c r="C22" s="21">
        <v>1105030201</v>
      </c>
      <c r="D22" s="19">
        <f>D7</f>
        <v>3000</v>
      </c>
      <c r="E22" s="19"/>
      <c r="F22" s="19"/>
      <c r="G22" s="26"/>
      <c r="H22" s="26"/>
      <c r="I22" s="26"/>
    </row>
    <row r="23" spans="1:9" x14ac:dyDescent="0.25">
      <c r="A23" s="6"/>
      <c r="B23" s="6" t="s">
        <v>20</v>
      </c>
      <c r="C23" s="21">
        <v>1105030202</v>
      </c>
      <c r="D23" s="19">
        <f>D8</f>
        <v>3000</v>
      </c>
      <c r="E23" s="19"/>
      <c r="F23" s="19"/>
      <c r="G23" s="26"/>
      <c r="H23" s="26"/>
      <c r="I23" s="26"/>
    </row>
    <row r="24" spans="1:9" x14ac:dyDescent="0.25">
      <c r="A24" s="6"/>
      <c r="B24" s="6" t="s">
        <v>21</v>
      </c>
      <c r="C24" s="21">
        <v>1105030203</v>
      </c>
      <c r="D24" s="19">
        <f>D9</f>
        <v>3000</v>
      </c>
      <c r="E24" s="19"/>
      <c r="F24" s="19"/>
      <c r="G24" s="26"/>
      <c r="H24" s="26"/>
      <c r="I24" s="26"/>
    </row>
    <row r="25" spans="1:9" x14ac:dyDescent="0.25">
      <c r="A25" s="6"/>
      <c r="B25" s="6" t="s">
        <v>22</v>
      </c>
      <c r="C25" s="21">
        <v>1105030204</v>
      </c>
      <c r="D25" s="19">
        <f>D10</f>
        <v>3000</v>
      </c>
      <c r="E25" s="19"/>
      <c r="F25" s="19"/>
      <c r="G25" s="26"/>
      <c r="H25" s="26"/>
      <c r="I25" s="26"/>
    </row>
    <row r="26" spans="1:9" x14ac:dyDescent="0.25">
      <c r="A26" s="6"/>
      <c r="B26" s="6" t="s">
        <v>23</v>
      </c>
      <c r="C26" s="21">
        <v>1105030205</v>
      </c>
      <c r="D26" s="19">
        <f>D11</f>
        <v>3000</v>
      </c>
      <c r="E26" s="19"/>
      <c r="F26" s="19"/>
      <c r="G26" s="26"/>
      <c r="H26" s="26"/>
      <c r="I26" s="26"/>
    </row>
    <row r="27" spans="1:9" x14ac:dyDescent="0.25">
      <c r="A27" s="6"/>
      <c r="B27" s="6"/>
      <c r="C27" s="6"/>
      <c r="D27" s="19"/>
      <c r="E27" s="19"/>
      <c r="F27" s="19"/>
      <c r="G27" s="26"/>
      <c r="H27" s="26"/>
      <c r="I27" s="26"/>
    </row>
    <row r="28" spans="1:9" x14ac:dyDescent="0.25">
      <c r="A28" s="6"/>
      <c r="B28" s="6" t="s">
        <v>24</v>
      </c>
      <c r="C28" s="6"/>
      <c r="D28" s="19"/>
      <c r="E28" s="19"/>
      <c r="F28" s="19"/>
      <c r="G28" s="26"/>
      <c r="H28" s="26"/>
      <c r="I28" s="26"/>
    </row>
    <row r="29" spans="1:9" x14ac:dyDescent="0.25">
      <c r="A29" s="6"/>
      <c r="B29" s="6"/>
      <c r="C29" s="6"/>
      <c r="D29" s="19"/>
      <c r="E29" s="19"/>
      <c r="F29" s="19"/>
      <c r="G29" s="26"/>
      <c r="H29" s="26"/>
      <c r="I29" s="26"/>
    </row>
    <row r="30" spans="1:9" x14ac:dyDescent="0.25">
      <c r="A30" s="18">
        <v>40954</v>
      </c>
      <c r="B30" s="17" t="s">
        <v>27</v>
      </c>
      <c r="C30" s="6"/>
      <c r="D30" s="19"/>
      <c r="E30" s="19"/>
      <c r="F30" s="19"/>
      <c r="G30" s="26"/>
      <c r="H30" s="26"/>
      <c r="I30" s="26"/>
    </row>
    <row r="31" spans="1:9" x14ac:dyDescent="0.25">
      <c r="A31" s="6"/>
      <c r="B31" s="20" t="s">
        <v>28</v>
      </c>
      <c r="C31" s="21">
        <v>1201</v>
      </c>
      <c r="D31" s="19"/>
      <c r="E31" s="19">
        <v>7000</v>
      </c>
      <c r="F31" s="19"/>
      <c r="G31" s="26"/>
      <c r="H31" s="26"/>
      <c r="I31" s="26"/>
    </row>
    <row r="32" spans="1:9" x14ac:dyDescent="0.25">
      <c r="A32" s="6"/>
      <c r="B32" s="6" t="s">
        <v>29</v>
      </c>
      <c r="C32" s="21">
        <v>12010201</v>
      </c>
      <c r="D32" s="19">
        <f>+E31</f>
        <v>7000</v>
      </c>
      <c r="E32" s="19"/>
      <c r="F32" s="19"/>
      <c r="G32" s="26"/>
      <c r="H32" s="26"/>
      <c r="I32" s="26"/>
    </row>
    <row r="33" spans="1:9" x14ac:dyDescent="0.25">
      <c r="A33" s="6"/>
      <c r="B33" s="20" t="s">
        <v>42</v>
      </c>
      <c r="C33" s="21">
        <v>1107</v>
      </c>
      <c r="D33" s="19"/>
      <c r="E33" s="19">
        <f>+E31*0.13</f>
        <v>910</v>
      </c>
      <c r="F33" s="19"/>
      <c r="G33" s="26"/>
      <c r="H33" s="26"/>
      <c r="I33" s="26"/>
    </row>
    <row r="34" spans="1:9" x14ac:dyDescent="0.25">
      <c r="A34" s="6"/>
      <c r="B34" s="6" t="s">
        <v>35</v>
      </c>
      <c r="C34" s="21">
        <v>110701</v>
      </c>
      <c r="D34" s="19">
        <f>E33</f>
        <v>910</v>
      </c>
      <c r="E34" s="19"/>
      <c r="F34" s="19"/>
      <c r="G34" s="26"/>
      <c r="H34" s="26"/>
      <c r="I34" s="26"/>
    </row>
    <row r="35" spans="1:9" x14ac:dyDescent="0.25">
      <c r="A35" s="6"/>
      <c r="B35" s="20" t="s">
        <v>44</v>
      </c>
      <c r="C35" s="21">
        <f>+C19</f>
        <v>1101</v>
      </c>
      <c r="D35" s="19"/>
      <c r="E35" s="19"/>
      <c r="F35" s="19">
        <f>+E31+E33</f>
        <v>7910</v>
      </c>
      <c r="G35" s="26"/>
      <c r="H35" s="26"/>
      <c r="I35" s="26"/>
    </row>
    <row r="36" spans="1:9" x14ac:dyDescent="0.25">
      <c r="A36" s="6"/>
      <c r="B36" s="6" t="s">
        <v>45</v>
      </c>
      <c r="C36" s="21">
        <f>+C20</f>
        <v>11010201</v>
      </c>
      <c r="D36" s="19">
        <f>+F35</f>
        <v>7910</v>
      </c>
      <c r="E36" s="19"/>
      <c r="F36" s="19"/>
      <c r="G36" s="26"/>
      <c r="H36" s="26"/>
      <c r="I36" s="26"/>
    </row>
    <row r="37" spans="1:9" x14ac:dyDescent="0.25">
      <c r="A37" s="6"/>
      <c r="B37" s="6"/>
      <c r="C37" s="21"/>
      <c r="D37" s="19"/>
      <c r="E37" s="19"/>
      <c r="F37" s="19"/>
      <c r="G37" s="26"/>
      <c r="H37" s="26"/>
      <c r="I37" s="26"/>
    </row>
    <row r="38" spans="1:9" x14ac:dyDescent="0.25">
      <c r="A38" s="6"/>
      <c r="B38" s="6" t="s">
        <v>36</v>
      </c>
      <c r="C38" s="21"/>
      <c r="D38" s="19"/>
      <c r="E38" s="19"/>
      <c r="F38" s="19"/>
      <c r="G38" s="26"/>
      <c r="H38" s="26"/>
      <c r="I38" s="26"/>
    </row>
    <row r="39" spans="1:9" x14ac:dyDescent="0.25">
      <c r="A39" s="6"/>
      <c r="B39" s="6" t="s">
        <v>31</v>
      </c>
      <c r="C39" s="21"/>
      <c r="D39" s="19"/>
      <c r="E39" s="19"/>
      <c r="F39" s="19"/>
      <c r="G39" s="26"/>
      <c r="H39" s="26"/>
      <c r="I39" s="26"/>
    </row>
    <row r="40" spans="1:9" x14ac:dyDescent="0.25">
      <c r="A40" s="6"/>
      <c r="B40" s="6"/>
      <c r="C40" s="21"/>
      <c r="D40" s="19"/>
      <c r="E40" s="19"/>
      <c r="F40" s="19"/>
      <c r="G40" s="26"/>
      <c r="H40" s="26"/>
      <c r="I40" s="26"/>
    </row>
    <row r="41" spans="1:9" x14ac:dyDescent="0.25">
      <c r="A41" s="6"/>
      <c r="B41" s="17" t="s">
        <v>32</v>
      </c>
      <c r="C41" s="21"/>
      <c r="D41" s="19"/>
      <c r="E41" s="19"/>
      <c r="F41" s="19"/>
      <c r="G41" s="26"/>
      <c r="H41" s="26"/>
      <c r="I41" s="26"/>
    </row>
    <row r="42" spans="1:9" x14ac:dyDescent="0.25">
      <c r="A42" s="18">
        <v>40954</v>
      </c>
      <c r="B42" s="20" t="s">
        <v>33</v>
      </c>
      <c r="C42" s="21">
        <v>1108</v>
      </c>
      <c r="D42" s="19"/>
      <c r="E42" s="19">
        <f>AJUSTES!G13</f>
        <v>3000</v>
      </c>
      <c r="F42" s="19"/>
      <c r="G42" s="26"/>
      <c r="H42" s="26"/>
      <c r="I42" s="26"/>
    </row>
    <row r="43" spans="1:9" x14ac:dyDescent="0.25">
      <c r="A43" s="6"/>
      <c r="B43" s="6" t="s">
        <v>34</v>
      </c>
      <c r="C43" s="21">
        <v>110801</v>
      </c>
      <c r="D43" s="19">
        <f>E42</f>
        <v>3000</v>
      </c>
      <c r="E43" s="19"/>
      <c r="F43" s="19"/>
      <c r="G43" s="26"/>
      <c r="H43" s="26"/>
      <c r="I43" s="26"/>
    </row>
    <row r="44" spans="1:9" x14ac:dyDescent="0.25">
      <c r="A44" s="6"/>
      <c r="B44" s="20" t="s">
        <v>41</v>
      </c>
      <c r="C44" s="21">
        <v>1107</v>
      </c>
      <c r="D44" s="19"/>
      <c r="E44" s="19">
        <f>E42*0.13</f>
        <v>390</v>
      </c>
      <c r="F44" s="19"/>
      <c r="G44" s="26"/>
      <c r="H44" s="26"/>
      <c r="I44" s="26"/>
    </row>
    <row r="45" spans="1:9" x14ac:dyDescent="0.25">
      <c r="A45" s="6"/>
      <c r="B45" s="6" t="s">
        <v>35</v>
      </c>
      <c r="C45" s="21">
        <f>C34</f>
        <v>110701</v>
      </c>
      <c r="D45" s="19">
        <f>E44</f>
        <v>390</v>
      </c>
      <c r="E45" s="19"/>
      <c r="F45" s="19"/>
      <c r="G45" s="26"/>
      <c r="H45" s="26"/>
      <c r="I45" s="26"/>
    </row>
    <row r="46" spans="1:9" x14ac:dyDescent="0.25">
      <c r="A46" s="6"/>
      <c r="B46" s="20" t="s">
        <v>46</v>
      </c>
      <c r="C46" s="21">
        <f>C35</f>
        <v>1101</v>
      </c>
      <c r="D46" s="19"/>
      <c r="E46" s="19"/>
      <c r="F46" s="19">
        <f>E42+E44</f>
        <v>3390</v>
      </c>
      <c r="G46" s="26"/>
      <c r="H46" s="26"/>
      <c r="I46" s="26"/>
    </row>
    <row r="47" spans="1:9" x14ac:dyDescent="0.25">
      <c r="A47" s="6"/>
      <c r="B47" s="6" t="s">
        <v>47</v>
      </c>
      <c r="C47" s="21">
        <f>C36</f>
        <v>11010201</v>
      </c>
      <c r="D47" s="19">
        <f>F46</f>
        <v>3390</v>
      </c>
      <c r="E47" s="19"/>
      <c r="F47" s="19"/>
      <c r="G47" s="26"/>
      <c r="H47" s="26"/>
      <c r="I47" s="26"/>
    </row>
    <row r="48" spans="1:9" x14ac:dyDescent="0.25">
      <c r="A48" s="6"/>
      <c r="B48" s="6"/>
      <c r="C48" s="21"/>
      <c r="D48" s="19"/>
      <c r="E48" s="19"/>
      <c r="F48" s="19"/>
      <c r="G48" s="26"/>
      <c r="H48" s="26"/>
      <c r="I48" s="26"/>
    </row>
    <row r="49" spans="1:9" x14ac:dyDescent="0.25">
      <c r="A49" s="6"/>
      <c r="B49" s="6" t="s">
        <v>49</v>
      </c>
      <c r="C49" s="21"/>
      <c r="D49" s="19"/>
      <c r="E49" s="19"/>
      <c r="F49" s="19"/>
      <c r="G49" s="26"/>
      <c r="H49" s="26"/>
      <c r="I49" s="26"/>
    </row>
    <row r="50" spans="1:9" x14ac:dyDescent="0.25">
      <c r="A50" s="6"/>
      <c r="B50" s="6"/>
      <c r="C50" s="21"/>
      <c r="D50" s="19"/>
      <c r="E50" s="19"/>
      <c r="F50" s="19"/>
      <c r="G50" s="26"/>
      <c r="H50" s="26"/>
      <c r="I50" s="26"/>
    </row>
    <row r="51" spans="1:9" x14ac:dyDescent="0.25">
      <c r="A51" s="6"/>
      <c r="B51" s="17" t="s">
        <v>37</v>
      </c>
      <c r="C51" s="21"/>
      <c r="D51" s="19"/>
      <c r="E51" s="19"/>
      <c r="F51" s="19"/>
      <c r="G51" s="26"/>
      <c r="H51" s="26"/>
      <c r="I51" s="26"/>
    </row>
    <row r="52" spans="1:9" x14ac:dyDescent="0.25">
      <c r="A52" s="18">
        <v>40954</v>
      </c>
      <c r="B52" s="20" t="s">
        <v>38</v>
      </c>
      <c r="C52" s="21">
        <v>1105</v>
      </c>
      <c r="D52" s="19"/>
      <c r="E52" s="19">
        <v>1600</v>
      </c>
      <c r="F52" s="19"/>
      <c r="G52" s="26"/>
      <c r="H52" s="26"/>
      <c r="I52" s="26"/>
    </row>
    <row r="53" spans="1:9" x14ac:dyDescent="0.25">
      <c r="A53" s="6"/>
      <c r="B53" s="6" t="s">
        <v>39</v>
      </c>
      <c r="C53" s="21">
        <v>11050201</v>
      </c>
      <c r="D53" s="19">
        <f>E52</f>
        <v>1600</v>
      </c>
      <c r="E53" s="19"/>
      <c r="F53" s="19"/>
      <c r="G53" s="26"/>
      <c r="H53" s="26"/>
      <c r="I53" s="26"/>
    </row>
    <row r="54" spans="1:9" x14ac:dyDescent="0.25">
      <c r="A54" s="6"/>
      <c r="B54" s="20" t="s">
        <v>41</v>
      </c>
      <c r="C54" s="21">
        <f>C44</f>
        <v>1107</v>
      </c>
      <c r="D54" s="19"/>
      <c r="E54" s="19">
        <f>E52*0.13</f>
        <v>208</v>
      </c>
      <c r="F54" s="19"/>
      <c r="G54" s="26"/>
      <c r="H54" s="26"/>
      <c r="I54" s="26"/>
    </row>
    <row r="55" spans="1:9" x14ac:dyDescent="0.25">
      <c r="A55" s="6"/>
      <c r="B55" s="6" t="s">
        <v>35</v>
      </c>
      <c r="C55" s="21">
        <f>C45</f>
        <v>110701</v>
      </c>
      <c r="D55" s="19">
        <f>E54</f>
        <v>208</v>
      </c>
      <c r="E55" s="19"/>
      <c r="F55" s="19"/>
      <c r="G55" s="26"/>
      <c r="H55" s="26"/>
      <c r="I55" s="26"/>
    </row>
    <row r="56" spans="1:9" x14ac:dyDescent="0.25">
      <c r="A56" s="6"/>
      <c r="B56" s="20" t="s">
        <v>211</v>
      </c>
      <c r="C56" s="21">
        <v>1101</v>
      </c>
      <c r="D56" s="19"/>
      <c r="E56" s="19"/>
      <c r="F56" s="19">
        <f>+E54</f>
        <v>208</v>
      </c>
      <c r="G56" s="26"/>
      <c r="H56" s="26"/>
      <c r="I56" s="26"/>
    </row>
    <row r="57" spans="1:9" x14ac:dyDescent="0.25">
      <c r="A57" s="6"/>
      <c r="B57" s="6" t="s">
        <v>212</v>
      </c>
      <c r="C57" s="21">
        <v>11010201</v>
      </c>
      <c r="D57" s="19"/>
      <c r="E57" s="19"/>
      <c r="F57" s="19"/>
      <c r="G57" s="26"/>
      <c r="H57" s="26"/>
      <c r="I57" s="26"/>
    </row>
    <row r="58" spans="1:9" x14ac:dyDescent="0.25">
      <c r="A58" s="6"/>
      <c r="B58" s="20" t="s">
        <v>40</v>
      </c>
      <c r="C58" s="21">
        <v>2102</v>
      </c>
      <c r="D58" s="19"/>
      <c r="E58" s="19"/>
      <c r="F58" s="19">
        <f>E52+E54-F56</f>
        <v>1600</v>
      </c>
      <c r="G58" s="26"/>
      <c r="H58" s="26"/>
      <c r="I58" s="26"/>
    </row>
    <row r="59" spans="1:9" x14ac:dyDescent="0.25">
      <c r="A59" s="6"/>
      <c r="B59" s="6" t="s">
        <v>206</v>
      </c>
      <c r="C59" s="21">
        <v>21020101</v>
      </c>
      <c r="D59" s="19">
        <f>F58</f>
        <v>1600</v>
      </c>
      <c r="E59" s="19"/>
      <c r="F59" s="19"/>
      <c r="G59" s="26"/>
      <c r="H59" s="26"/>
      <c r="I59" s="26"/>
    </row>
    <row r="60" spans="1:9" x14ac:dyDescent="0.25">
      <c r="A60" s="6"/>
      <c r="B60" s="6"/>
      <c r="C60" s="21"/>
      <c r="D60" s="19"/>
      <c r="E60" s="19"/>
      <c r="F60" s="19"/>
      <c r="G60" s="26"/>
      <c r="H60" s="26"/>
      <c r="I60" s="26"/>
    </row>
    <row r="61" spans="1:9" x14ac:dyDescent="0.25">
      <c r="A61" s="6"/>
      <c r="B61" s="6" t="s">
        <v>43</v>
      </c>
      <c r="C61" s="21"/>
      <c r="D61" s="19"/>
      <c r="E61" s="19"/>
      <c r="F61" s="19"/>
      <c r="G61" s="26"/>
      <c r="H61" s="26"/>
      <c r="I61" s="26"/>
    </row>
    <row r="62" spans="1:9" x14ac:dyDescent="0.25">
      <c r="A62" s="6"/>
      <c r="B62" s="6"/>
      <c r="C62" s="21"/>
      <c r="D62" s="19"/>
      <c r="E62" s="19"/>
      <c r="F62" s="19"/>
      <c r="G62" s="26"/>
      <c r="H62" s="26"/>
      <c r="I62" s="26"/>
    </row>
    <row r="63" spans="1:9" x14ac:dyDescent="0.25">
      <c r="A63" s="6"/>
      <c r="B63" s="17" t="s">
        <v>48</v>
      </c>
      <c r="C63" s="21"/>
      <c r="D63" s="19"/>
      <c r="E63" s="19"/>
      <c r="F63" s="19"/>
      <c r="G63" s="26"/>
      <c r="H63" s="26"/>
      <c r="I63" s="26"/>
    </row>
    <row r="64" spans="1:9" x14ac:dyDescent="0.25">
      <c r="A64" s="18">
        <v>40967</v>
      </c>
      <c r="B64" s="20" t="s">
        <v>191</v>
      </c>
      <c r="C64" s="21">
        <v>4201</v>
      </c>
      <c r="D64" s="22"/>
      <c r="E64" s="23">
        <f>AJUSTES!I63*13</f>
        <v>126.38888888888889</v>
      </c>
      <c r="F64" s="19"/>
      <c r="G64" s="26"/>
      <c r="H64" s="26"/>
      <c r="I64" s="26"/>
    </row>
    <row r="65" spans="1:9" x14ac:dyDescent="0.25">
      <c r="A65" s="6"/>
      <c r="B65" s="6" t="s">
        <v>192</v>
      </c>
      <c r="C65" s="21">
        <v>420102</v>
      </c>
      <c r="D65" s="19">
        <f>E64</f>
        <v>126.38888888888889</v>
      </c>
      <c r="E65" s="19"/>
      <c r="F65" s="19"/>
      <c r="G65" s="26"/>
      <c r="H65" s="26"/>
      <c r="I65" s="26"/>
    </row>
    <row r="66" spans="1:9" x14ac:dyDescent="0.25">
      <c r="A66" s="6"/>
      <c r="B66" s="20" t="s">
        <v>196</v>
      </c>
      <c r="C66" s="21">
        <v>1201980302</v>
      </c>
      <c r="D66" s="19"/>
      <c r="E66" s="19"/>
      <c r="F66" s="19">
        <f>E64</f>
        <v>126.38888888888889</v>
      </c>
      <c r="G66" s="26"/>
      <c r="H66" s="26"/>
      <c r="I66" s="26"/>
    </row>
    <row r="67" spans="1:9" x14ac:dyDescent="0.25">
      <c r="A67" s="6"/>
      <c r="B67" s="20" t="s">
        <v>197</v>
      </c>
      <c r="C67" s="21"/>
      <c r="D67" s="19"/>
      <c r="E67" s="19"/>
      <c r="F67" s="19"/>
      <c r="G67" s="26"/>
      <c r="H67" s="26"/>
      <c r="I67" s="26"/>
    </row>
    <row r="68" spans="1:9" x14ac:dyDescent="0.25">
      <c r="A68" s="6"/>
      <c r="B68" s="6" t="s">
        <v>129</v>
      </c>
      <c r="C68" s="21">
        <v>1201980303</v>
      </c>
      <c r="D68" s="19">
        <f>F66</f>
        <v>126.38888888888889</v>
      </c>
      <c r="E68" s="19"/>
      <c r="F68" s="19"/>
      <c r="G68" s="26"/>
      <c r="H68" s="26"/>
      <c r="I68" s="26"/>
    </row>
    <row r="69" spans="1:9" x14ac:dyDescent="0.25">
      <c r="A69" s="6"/>
      <c r="B69" s="6"/>
      <c r="C69" s="21"/>
      <c r="D69" s="19"/>
      <c r="E69" s="19"/>
      <c r="F69" s="19"/>
      <c r="G69" s="26"/>
      <c r="H69" s="26"/>
      <c r="I69" s="26"/>
    </row>
    <row r="70" spans="1:9" x14ac:dyDescent="0.25">
      <c r="A70" s="6"/>
      <c r="B70" s="6" t="s">
        <v>218</v>
      </c>
      <c r="C70" s="21"/>
      <c r="D70" s="19"/>
      <c r="E70" s="19"/>
      <c r="F70" s="19"/>
      <c r="G70" s="26"/>
      <c r="H70" s="26"/>
      <c r="I70" s="26"/>
    </row>
    <row r="71" spans="1:9" x14ac:dyDescent="0.25">
      <c r="A71" s="6"/>
      <c r="B71" s="6" t="s">
        <v>219</v>
      </c>
      <c r="C71" s="21"/>
      <c r="D71" s="19"/>
      <c r="E71" s="19"/>
      <c r="F71" s="19"/>
      <c r="G71" s="26"/>
      <c r="H71" s="26"/>
      <c r="I71" s="26"/>
    </row>
    <row r="72" spans="1:9" x14ac:dyDescent="0.25">
      <c r="A72" s="6"/>
      <c r="B72" s="6"/>
      <c r="C72" s="21"/>
      <c r="D72" s="19"/>
      <c r="E72" s="19"/>
      <c r="F72" s="19"/>
      <c r="G72" s="26"/>
      <c r="H72" s="26"/>
      <c r="I72" s="26"/>
    </row>
    <row r="73" spans="1:9" x14ac:dyDescent="0.25">
      <c r="A73" s="6"/>
      <c r="B73" s="17" t="s">
        <v>60</v>
      </c>
      <c r="C73" s="21"/>
      <c r="D73" s="19"/>
      <c r="E73" s="19"/>
      <c r="F73" s="19"/>
      <c r="G73" s="26"/>
      <c r="H73" s="26"/>
      <c r="I73" s="26"/>
    </row>
    <row r="74" spans="1:9" x14ac:dyDescent="0.25">
      <c r="A74" s="18">
        <v>40967</v>
      </c>
      <c r="B74" s="20" t="s">
        <v>191</v>
      </c>
      <c r="C74" s="21">
        <v>4201</v>
      </c>
      <c r="D74" s="19"/>
      <c r="E74" s="19">
        <v>260</v>
      </c>
      <c r="F74" s="19"/>
      <c r="G74" s="26"/>
      <c r="H74" s="26"/>
      <c r="I74" s="26"/>
    </row>
    <row r="75" spans="1:9" x14ac:dyDescent="0.25">
      <c r="A75" s="6"/>
      <c r="B75" s="6" t="s">
        <v>192</v>
      </c>
      <c r="C75" s="21">
        <v>420102</v>
      </c>
      <c r="D75" s="19">
        <f>E74</f>
        <v>260</v>
      </c>
      <c r="E75" s="19"/>
      <c r="F75" s="19"/>
      <c r="G75" s="26"/>
      <c r="H75" s="26"/>
      <c r="I75" s="26"/>
    </row>
    <row r="76" spans="1:9" x14ac:dyDescent="0.25">
      <c r="A76" s="6"/>
      <c r="B76" s="6" t="s">
        <v>241</v>
      </c>
      <c r="C76" s="21">
        <v>42010203</v>
      </c>
      <c r="D76" s="19"/>
      <c r="E76" s="19"/>
      <c r="F76" s="19"/>
      <c r="G76" s="26"/>
      <c r="H76" s="26"/>
      <c r="I76" s="26"/>
    </row>
    <row r="77" spans="1:9" x14ac:dyDescent="0.25">
      <c r="A77" s="6"/>
      <c r="B77" s="20" t="s">
        <v>41</v>
      </c>
      <c r="C77" s="21">
        <v>1107</v>
      </c>
      <c r="D77" s="19"/>
      <c r="E77" s="19">
        <f>+E74*0.13</f>
        <v>33.800000000000004</v>
      </c>
      <c r="F77" s="19"/>
      <c r="G77" s="26"/>
      <c r="H77" s="26"/>
      <c r="I77" s="26"/>
    </row>
    <row r="78" spans="1:9" x14ac:dyDescent="0.25">
      <c r="A78" s="6"/>
      <c r="B78" s="6" t="s">
        <v>35</v>
      </c>
      <c r="C78" s="21">
        <v>110701</v>
      </c>
      <c r="D78" s="19">
        <f>+E77</f>
        <v>33.800000000000004</v>
      </c>
      <c r="E78" s="19"/>
      <c r="F78" s="19"/>
      <c r="G78" s="26"/>
      <c r="H78" s="26"/>
      <c r="I78" s="26"/>
    </row>
    <row r="79" spans="1:9" x14ac:dyDescent="0.25">
      <c r="A79" s="6"/>
      <c r="B79" s="20" t="s">
        <v>210</v>
      </c>
      <c r="C79" s="21">
        <v>1101</v>
      </c>
      <c r="D79" s="19"/>
      <c r="E79" s="19"/>
      <c r="F79" s="19">
        <f>+E74+E77</f>
        <v>293.8</v>
      </c>
      <c r="G79" s="26"/>
      <c r="H79" s="26"/>
      <c r="I79" s="26"/>
    </row>
    <row r="80" spans="1:9" x14ac:dyDescent="0.25">
      <c r="A80" s="6"/>
      <c r="B80" s="6" t="s">
        <v>212</v>
      </c>
      <c r="C80" s="21">
        <v>11010201</v>
      </c>
      <c r="D80" s="19">
        <f>+F79</f>
        <v>293.8</v>
      </c>
      <c r="E80" s="19"/>
      <c r="F80" s="19"/>
      <c r="G80" s="26"/>
      <c r="H80" s="26"/>
      <c r="I80" s="26"/>
    </row>
    <row r="81" spans="1:9" x14ac:dyDescent="0.25">
      <c r="A81" s="6"/>
      <c r="B81" s="6"/>
      <c r="C81" s="21"/>
      <c r="D81" s="19"/>
      <c r="E81" s="19"/>
      <c r="F81" s="19"/>
      <c r="G81" s="26"/>
      <c r="H81" s="26"/>
      <c r="I81" s="26"/>
    </row>
    <row r="82" spans="1:9" x14ac:dyDescent="0.25">
      <c r="A82" s="6"/>
      <c r="B82" s="6" t="s">
        <v>242</v>
      </c>
      <c r="C82" s="21"/>
      <c r="D82" s="19"/>
      <c r="E82" s="19"/>
      <c r="F82" s="19"/>
      <c r="G82" s="26"/>
      <c r="H82" s="26"/>
      <c r="I82" s="26"/>
    </row>
    <row r="83" spans="1:9" x14ac:dyDescent="0.25">
      <c r="A83" s="6"/>
      <c r="B83" s="6" t="s">
        <v>243</v>
      </c>
      <c r="C83" s="21"/>
      <c r="D83" s="19"/>
      <c r="E83" s="19"/>
      <c r="F83" s="19"/>
      <c r="G83" s="26"/>
      <c r="H83" s="26"/>
      <c r="I83" s="26"/>
    </row>
    <row r="84" spans="1:9" x14ac:dyDescent="0.25">
      <c r="A84" s="6"/>
      <c r="B84" s="6"/>
      <c r="C84" s="21"/>
      <c r="D84" s="19"/>
      <c r="E84" s="19"/>
      <c r="F84" s="19"/>
      <c r="G84" s="26"/>
      <c r="H84" s="26"/>
      <c r="I84" s="26"/>
    </row>
    <row r="85" spans="1:9" x14ac:dyDescent="0.25">
      <c r="A85" s="6"/>
      <c r="B85" s="17" t="s">
        <v>63</v>
      </c>
      <c r="C85" s="21"/>
      <c r="D85" s="19"/>
      <c r="E85" s="19"/>
      <c r="F85" s="19"/>
      <c r="G85" s="26"/>
      <c r="H85" s="26"/>
      <c r="I85" s="26"/>
    </row>
    <row r="86" spans="1:9" x14ac:dyDescent="0.25">
      <c r="A86" s="18">
        <v>40983</v>
      </c>
      <c r="B86" s="20" t="s">
        <v>50</v>
      </c>
      <c r="C86" s="21">
        <f>C35</f>
        <v>1101</v>
      </c>
      <c r="D86" s="19"/>
      <c r="E86" s="19">
        <f>F91+F89</f>
        <v>1808</v>
      </c>
      <c r="F86" s="19"/>
      <c r="G86" s="26"/>
      <c r="H86" s="26"/>
      <c r="I86" s="26"/>
    </row>
    <row r="87" spans="1:9" x14ac:dyDescent="0.25">
      <c r="A87" s="6"/>
      <c r="B87" s="6" t="s">
        <v>51</v>
      </c>
      <c r="C87" s="21">
        <v>11010101</v>
      </c>
      <c r="D87" s="19">
        <f>E86</f>
        <v>1808</v>
      </c>
      <c r="E87" s="19"/>
      <c r="F87" s="19"/>
      <c r="G87" s="26"/>
      <c r="H87" s="26"/>
      <c r="I87" s="26"/>
    </row>
    <row r="88" spans="1:9" x14ac:dyDescent="0.25">
      <c r="A88" s="6"/>
      <c r="B88" s="20" t="s">
        <v>52</v>
      </c>
      <c r="C88" s="21">
        <v>5101</v>
      </c>
      <c r="D88" s="19"/>
      <c r="E88" s="19">
        <f>400*1.5</f>
        <v>600</v>
      </c>
      <c r="F88" s="19"/>
      <c r="G88" s="26"/>
      <c r="H88" s="26"/>
      <c r="I88" s="26"/>
    </row>
    <row r="89" spans="1:9" x14ac:dyDescent="0.25">
      <c r="A89" s="6"/>
      <c r="B89" s="20" t="s">
        <v>54</v>
      </c>
      <c r="C89" s="21">
        <v>2105</v>
      </c>
      <c r="D89" s="19"/>
      <c r="E89" s="19"/>
      <c r="F89" s="19">
        <f>F91*0.13</f>
        <v>208</v>
      </c>
      <c r="G89" s="26"/>
      <c r="H89" s="26"/>
      <c r="I89" s="26"/>
    </row>
    <row r="90" spans="1:9" x14ac:dyDescent="0.25">
      <c r="A90" s="6"/>
      <c r="B90" s="6" t="s">
        <v>53</v>
      </c>
      <c r="C90" s="21">
        <v>210501</v>
      </c>
      <c r="D90" s="19">
        <f>F89</f>
        <v>208</v>
      </c>
      <c r="E90" s="19"/>
      <c r="F90" s="19"/>
      <c r="G90" s="26"/>
      <c r="H90" s="26"/>
      <c r="I90" s="26"/>
    </row>
    <row r="91" spans="1:9" x14ac:dyDescent="0.25">
      <c r="A91" s="6"/>
      <c r="B91" s="20" t="s">
        <v>55</v>
      </c>
      <c r="C91" s="21">
        <v>5101</v>
      </c>
      <c r="D91" s="19"/>
      <c r="E91" s="19"/>
      <c r="F91" s="19">
        <v>1600</v>
      </c>
      <c r="G91" s="26"/>
      <c r="H91" s="26"/>
      <c r="I91" s="26"/>
    </row>
    <row r="92" spans="1:9" x14ac:dyDescent="0.25">
      <c r="A92" s="6"/>
      <c r="B92" s="6" t="s">
        <v>56</v>
      </c>
      <c r="C92" s="21">
        <v>510101</v>
      </c>
      <c r="D92" s="19">
        <f>F91</f>
        <v>1600</v>
      </c>
      <c r="E92" s="19"/>
      <c r="F92" s="19"/>
      <c r="G92" s="26"/>
      <c r="H92" s="26"/>
      <c r="I92" s="26"/>
    </row>
    <row r="93" spans="1:9" x14ac:dyDescent="0.25">
      <c r="A93" s="6"/>
      <c r="B93" s="20" t="s">
        <v>57</v>
      </c>
      <c r="C93" s="21">
        <f>C42</f>
        <v>1108</v>
      </c>
      <c r="D93" s="19"/>
      <c r="E93" s="19"/>
      <c r="F93" s="19">
        <f>E88</f>
        <v>600</v>
      </c>
      <c r="G93" s="26"/>
      <c r="H93" s="26"/>
      <c r="I93" s="26"/>
    </row>
    <row r="94" spans="1:9" x14ac:dyDescent="0.25">
      <c r="A94" s="6"/>
      <c r="B94" s="6" t="s">
        <v>58</v>
      </c>
      <c r="C94" s="21">
        <f>C43</f>
        <v>110801</v>
      </c>
      <c r="D94" s="19">
        <f>F93</f>
        <v>600</v>
      </c>
      <c r="E94" s="19"/>
      <c r="F94" s="19"/>
      <c r="G94" s="26"/>
      <c r="H94" s="26"/>
      <c r="I94" s="26"/>
    </row>
    <row r="95" spans="1:9" x14ac:dyDescent="0.25">
      <c r="A95" s="6"/>
      <c r="B95" s="6"/>
      <c r="C95" s="21"/>
      <c r="D95" s="19"/>
      <c r="E95" s="19"/>
      <c r="F95" s="19"/>
      <c r="G95" s="26"/>
      <c r="H95" s="26"/>
      <c r="I95" s="26"/>
    </row>
    <row r="96" spans="1:9" x14ac:dyDescent="0.25">
      <c r="A96" s="6"/>
      <c r="B96" s="6" t="s">
        <v>59</v>
      </c>
      <c r="C96" s="21"/>
      <c r="D96" s="19"/>
      <c r="E96" s="19"/>
      <c r="F96" s="19"/>
      <c r="G96" s="26"/>
      <c r="H96" s="26"/>
      <c r="I96" s="26"/>
    </row>
    <row r="97" spans="1:9" x14ac:dyDescent="0.25">
      <c r="A97" s="6"/>
      <c r="B97" s="6"/>
      <c r="C97" s="21"/>
      <c r="D97" s="19"/>
      <c r="E97" s="19"/>
      <c r="F97" s="19"/>
      <c r="G97" s="26"/>
      <c r="H97" s="26"/>
      <c r="I97" s="26"/>
    </row>
    <row r="98" spans="1:9" x14ac:dyDescent="0.25">
      <c r="A98" s="6"/>
      <c r="B98" s="17" t="s">
        <v>130</v>
      </c>
      <c r="C98" s="21"/>
      <c r="D98" s="19"/>
      <c r="E98" s="19"/>
      <c r="F98" s="19"/>
      <c r="G98" s="26"/>
      <c r="H98" s="26"/>
      <c r="I98" s="26"/>
    </row>
    <row r="99" spans="1:9" x14ac:dyDescent="0.25">
      <c r="A99" s="18">
        <v>40998</v>
      </c>
      <c r="B99" s="20" t="s">
        <v>191</v>
      </c>
      <c r="C99" s="21">
        <v>4201</v>
      </c>
      <c r="D99" s="19"/>
      <c r="E99" s="19">
        <f>AJUSTES!I63*30</f>
        <v>291.66666666666663</v>
      </c>
      <c r="F99" s="19"/>
      <c r="G99" s="26"/>
      <c r="H99" s="26"/>
      <c r="I99" s="26"/>
    </row>
    <row r="100" spans="1:9" x14ac:dyDescent="0.25">
      <c r="A100" s="6"/>
      <c r="B100" s="6" t="s">
        <v>198</v>
      </c>
      <c r="C100" s="21">
        <v>420102</v>
      </c>
      <c r="D100" s="19">
        <f>E99</f>
        <v>291.66666666666663</v>
      </c>
      <c r="E100" s="19"/>
      <c r="F100" s="19"/>
      <c r="G100" s="26"/>
      <c r="H100" s="26"/>
      <c r="I100" s="26"/>
    </row>
    <row r="101" spans="1:9" x14ac:dyDescent="0.25">
      <c r="A101" s="6"/>
      <c r="B101" s="20" t="s">
        <v>196</v>
      </c>
      <c r="C101" s="21">
        <v>1201980302</v>
      </c>
      <c r="D101" s="19"/>
      <c r="E101" s="19"/>
      <c r="F101" s="19">
        <f>E99</f>
        <v>291.66666666666663</v>
      </c>
      <c r="G101" s="26"/>
      <c r="H101" s="26"/>
      <c r="I101" s="26"/>
    </row>
    <row r="102" spans="1:9" x14ac:dyDescent="0.25">
      <c r="A102" s="6"/>
      <c r="B102" s="20" t="s">
        <v>199</v>
      </c>
      <c r="C102" s="21"/>
      <c r="D102" s="19"/>
      <c r="E102" s="19"/>
      <c r="F102" s="19"/>
      <c r="G102" s="26"/>
      <c r="H102" s="26"/>
      <c r="I102" s="26"/>
    </row>
    <row r="103" spans="1:9" x14ac:dyDescent="0.25">
      <c r="A103" s="6"/>
      <c r="B103" s="6" t="s">
        <v>129</v>
      </c>
      <c r="C103" s="21">
        <v>1201980303</v>
      </c>
      <c r="D103" s="19">
        <f>F101</f>
        <v>291.66666666666663</v>
      </c>
      <c r="E103" s="19"/>
      <c r="F103" s="19"/>
      <c r="G103" s="26"/>
      <c r="H103" s="26"/>
      <c r="I103" s="26"/>
    </row>
    <row r="104" spans="1:9" x14ac:dyDescent="0.25">
      <c r="A104" s="6"/>
      <c r="B104" s="6"/>
      <c r="C104" s="21"/>
      <c r="D104" s="19"/>
      <c r="E104" s="19"/>
      <c r="F104" s="19"/>
      <c r="G104" s="26"/>
      <c r="H104" s="26"/>
      <c r="I104" s="26"/>
    </row>
    <row r="105" spans="1:9" x14ac:dyDescent="0.25">
      <c r="A105" s="6"/>
      <c r="B105" s="6" t="s">
        <v>220</v>
      </c>
      <c r="C105" s="21"/>
      <c r="D105" s="19"/>
      <c r="E105" s="19"/>
      <c r="F105" s="19"/>
      <c r="G105" s="26"/>
      <c r="H105" s="26"/>
      <c r="I105" s="26"/>
    </row>
    <row r="106" spans="1:9" x14ac:dyDescent="0.25">
      <c r="A106" s="6"/>
      <c r="B106" s="6" t="s">
        <v>217</v>
      </c>
      <c r="C106" s="21"/>
      <c r="D106" s="19"/>
      <c r="E106" s="19"/>
      <c r="F106" s="19"/>
      <c r="G106" s="26"/>
      <c r="H106" s="26"/>
      <c r="I106" s="26"/>
    </row>
    <row r="107" spans="1:9" x14ac:dyDescent="0.25">
      <c r="A107" s="6"/>
      <c r="B107" s="6"/>
      <c r="C107" s="21"/>
      <c r="D107" s="19"/>
      <c r="E107" s="19"/>
      <c r="F107" s="19"/>
      <c r="G107" s="26"/>
      <c r="H107" s="26"/>
      <c r="I107" s="26"/>
    </row>
    <row r="108" spans="1:9" x14ac:dyDescent="0.25">
      <c r="A108" s="6"/>
      <c r="B108" s="17" t="s">
        <v>131</v>
      </c>
      <c r="C108" s="21"/>
      <c r="D108" s="19"/>
      <c r="E108" s="19"/>
      <c r="F108" s="19"/>
      <c r="G108" s="26"/>
      <c r="H108" s="26"/>
      <c r="I108" s="26"/>
    </row>
    <row r="109" spans="1:9" x14ac:dyDescent="0.25">
      <c r="A109" s="18">
        <v>40998</v>
      </c>
      <c r="B109" s="20" t="s">
        <v>191</v>
      </c>
      <c r="C109" s="21">
        <v>4201</v>
      </c>
      <c r="D109" s="19"/>
      <c r="E109" s="19">
        <v>600</v>
      </c>
      <c r="F109" s="19"/>
      <c r="G109" s="26"/>
      <c r="H109" s="26"/>
      <c r="I109" s="26"/>
    </row>
    <row r="110" spans="1:9" x14ac:dyDescent="0.25">
      <c r="A110" s="18"/>
      <c r="B110" s="6" t="s">
        <v>192</v>
      </c>
      <c r="C110" s="21">
        <v>420102</v>
      </c>
      <c r="D110" s="19">
        <f>+E109</f>
        <v>600</v>
      </c>
      <c r="E110" s="19"/>
      <c r="F110" s="19"/>
      <c r="G110" s="26"/>
      <c r="H110" s="26"/>
      <c r="I110" s="26"/>
    </row>
    <row r="111" spans="1:9" x14ac:dyDescent="0.25">
      <c r="A111" s="18"/>
      <c r="B111" s="6" t="s">
        <v>241</v>
      </c>
      <c r="C111" s="21">
        <v>42010203</v>
      </c>
      <c r="D111" s="19"/>
      <c r="E111" s="19"/>
      <c r="F111" s="19"/>
      <c r="G111" s="26"/>
      <c r="H111" s="26"/>
      <c r="I111" s="26"/>
    </row>
    <row r="112" spans="1:9" x14ac:dyDescent="0.25">
      <c r="A112" s="18"/>
      <c r="B112" s="20" t="s">
        <v>41</v>
      </c>
      <c r="C112" s="21">
        <v>1107</v>
      </c>
      <c r="D112" s="19"/>
      <c r="E112" s="19">
        <f>+E109*0.13</f>
        <v>78</v>
      </c>
      <c r="F112" s="19"/>
      <c r="G112" s="26"/>
      <c r="H112" s="26"/>
      <c r="I112" s="26"/>
    </row>
    <row r="113" spans="1:9" x14ac:dyDescent="0.25">
      <c r="A113" s="18"/>
      <c r="B113" s="6" t="s">
        <v>35</v>
      </c>
      <c r="C113" s="21">
        <v>110701</v>
      </c>
      <c r="D113" s="19">
        <f>+E112</f>
        <v>78</v>
      </c>
      <c r="E113" s="19"/>
      <c r="F113" s="19"/>
      <c r="G113" s="26"/>
      <c r="H113" s="26"/>
      <c r="I113" s="26"/>
    </row>
    <row r="114" spans="1:9" x14ac:dyDescent="0.25">
      <c r="A114" s="18"/>
      <c r="B114" s="20" t="s">
        <v>210</v>
      </c>
      <c r="C114" s="21">
        <v>1101</v>
      </c>
      <c r="D114" s="19"/>
      <c r="E114" s="19"/>
      <c r="F114" s="19">
        <f>+E109+E112</f>
        <v>678</v>
      </c>
      <c r="G114" s="26"/>
      <c r="H114" s="26"/>
      <c r="I114" s="26"/>
    </row>
    <row r="115" spans="1:9" x14ac:dyDescent="0.25">
      <c r="A115" s="18"/>
      <c r="B115" s="6" t="s">
        <v>212</v>
      </c>
      <c r="C115" s="21">
        <v>11010201</v>
      </c>
      <c r="D115" s="19">
        <f>+F114</f>
        <v>678</v>
      </c>
      <c r="E115" s="19"/>
      <c r="F115" s="19"/>
      <c r="G115" s="26"/>
      <c r="H115" s="26"/>
      <c r="I115" s="26"/>
    </row>
    <row r="116" spans="1:9" x14ac:dyDescent="0.25">
      <c r="A116" s="6"/>
      <c r="B116" s="6"/>
      <c r="C116" s="21"/>
      <c r="D116" s="19"/>
      <c r="E116" s="19"/>
      <c r="F116" s="19"/>
      <c r="G116" s="26"/>
      <c r="H116" s="26"/>
      <c r="I116" s="26"/>
    </row>
    <row r="117" spans="1:9" x14ac:dyDescent="0.25">
      <c r="A117" s="6"/>
      <c r="B117" s="6" t="s">
        <v>244</v>
      </c>
      <c r="C117" s="21"/>
      <c r="D117" s="19"/>
      <c r="E117" s="19"/>
      <c r="F117" s="19"/>
      <c r="G117" s="26"/>
      <c r="H117" s="26"/>
      <c r="I117" s="26"/>
    </row>
    <row r="118" spans="1:9" x14ac:dyDescent="0.25">
      <c r="A118" s="6"/>
      <c r="B118" s="6" t="s">
        <v>245</v>
      </c>
      <c r="C118" s="21"/>
      <c r="D118" s="19"/>
      <c r="E118" s="19"/>
      <c r="F118" s="19"/>
      <c r="G118" s="26"/>
      <c r="H118" s="26"/>
      <c r="I118" s="26"/>
    </row>
    <row r="119" spans="1:9" x14ac:dyDescent="0.25">
      <c r="A119" s="6"/>
      <c r="B119" s="6"/>
      <c r="C119" s="21"/>
      <c r="D119" s="19"/>
      <c r="E119" s="19"/>
      <c r="F119" s="19"/>
      <c r="G119" s="26"/>
      <c r="H119" s="26"/>
      <c r="I119" s="26"/>
    </row>
    <row r="120" spans="1:9" x14ac:dyDescent="0.25">
      <c r="A120" s="6"/>
      <c r="B120" s="17" t="s">
        <v>190</v>
      </c>
      <c r="C120" s="21"/>
      <c r="D120" s="19"/>
      <c r="E120" s="19"/>
      <c r="F120" s="19"/>
      <c r="G120" s="26"/>
      <c r="H120" s="26"/>
      <c r="I120" s="26"/>
    </row>
    <row r="121" spans="1:9" x14ac:dyDescent="0.25">
      <c r="A121" s="18">
        <v>41014</v>
      </c>
      <c r="B121" s="20" t="s">
        <v>38</v>
      </c>
      <c r="C121" s="21">
        <v>1105</v>
      </c>
      <c r="D121" s="19"/>
      <c r="E121" s="19">
        <v>250</v>
      </c>
      <c r="F121" s="19"/>
      <c r="G121" s="26"/>
      <c r="H121" s="26"/>
      <c r="I121" s="26"/>
    </row>
    <row r="122" spans="1:9" x14ac:dyDescent="0.25">
      <c r="A122" s="6"/>
      <c r="B122" s="6" t="s">
        <v>61</v>
      </c>
      <c r="C122" s="21">
        <v>11050203</v>
      </c>
      <c r="D122" s="19">
        <f>E121</f>
        <v>250</v>
      </c>
      <c r="E122" s="19"/>
      <c r="F122" s="19"/>
      <c r="G122" s="26"/>
      <c r="H122" s="26"/>
      <c r="I122" s="26"/>
    </row>
    <row r="123" spans="1:9" x14ac:dyDescent="0.25">
      <c r="A123" s="6"/>
      <c r="B123" s="20" t="s">
        <v>41</v>
      </c>
      <c r="C123" s="21">
        <v>1107</v>
      </c>
      <c r="D123" s="19"/>
      <c r="E123" s="19">
        <f>+E121*0.13</f>
        <v>32.5</v>
      </c>
      <c r="F123" s="19"/>
      <c r="G123" s="26"/>
      <c r="H123" s="26"/>
      <c r="I123" s="26"/>
    </row>
    <row r="124" spans="1:9" x14ac:dyDescent="0.25">
      <c r="A124" s="6"/>
      <c r="B124" s="6" t="s">
        <v>35</v>
      </c>
      <c r="C124" s="21">
        <v>110701</v>
      </c>
      <c r="D124" s="19">
        <f>E123</f>
        <v>32.5</v>
      </c>
      <c r="E124" s="19"/>
      <c r="F124" s="19"/>
      <c r="G124" s="26"/>
      <c r="H124" s="26"/>
      <c r="I124" s="26"/>
    </row>
    <row r="125" spans="1:9" x14ac:dyDescent="0.25">
      <c r="A125" s="6"/>
      <c r="B125" s="20" t="s">
        <v>210</v>
      </c>
      <c r="C125" s="21">
        <v>1101</v>
      </c>
      <c r="D125" s="19"/>
      <c r="E125" s="19"/>
      <c r="F125" s="19">
        <f>E123</f>
        <v>32.5</v>
      </c>
      <c r="G125" s="26"/>
      <c r="H125" s="26"/>
      <c r="I125" s="26"/>
    </row>
    <row r="126" spans="1:9" x14ac:dyDescent="0.25">
      <c r="A126" s="6"/>
      <c r="B126" s="6" t="s">
        <v>212</v>
      </c>
      <c r="C126" s="21">
        <v>11010201</v>
      </c>
      <c r="D126" s="19">
        <f>F125</f>
        <v>32.5</v>
      </c>
      <c r="E126" s="19"/>
      <c r="F126" s="19"/>
      <c r="G126" s="26"/>
      <c r="H126" s="26"/>
      <c r="I126" s="26"/>
    </row>
    <row r="127" spans="1:9" x14ac:dyDescent="0.25">
      <c r="A127" s="6"/>
      <c r="B127" s="20" t="s">
        <v>40</v>
      </c>
      <c r="C127" s="21">
        <v>2102</v>
      </c>
      <c r="D127" s="19"/>
      <c r="E127" s="19"/>
      <c r="F127" s="19">
        <f>E121+E123-F125</f>
        <v>250</v>
      </c>
      <c r="G127" s="26"/>
      <c r="H127" s="26"/>
      <c r="I127" s="26"/>
    </row>
    <row r="128" spans="1:9" x14ac:dyDescent="0.25">
      <c r="A128" s="6"/>
      <c r="B128" s="6" t="s">
        <v>207</v>
      </c>
      <c r="C128" s="21">
        <v>21020101</v>
      </c>
      <c r="D128" s="19">
        <f>F127</f>
        <v>250</v>
      </c>
      <c r="E128" s="19"/>
      <c r="F128" s="19"/>
      <c r="G128" s="26"/>
      <c r="H128" s="26"/>
      <c r="I128" s="26"/>
    </row>
    <row r="129" spans="1:9" x14ac:dyDescent="0.25">
      <c r="A129" s="6"/>
      <c r="B129" s="6"/>
      <c r="C129" s="21"/>
      <c r="D129" s="19"/>
      <c r="E129" s="19"/>
      <c r="F129" s="19"/>
      <c r="G129" s="26"/>
      <c r="H129" s="26"/>
      <c r="I129" s="26"/>
    </row>
    <row r="130" spans="1:9" x14ac:dyDescent="0.25">
      <c r="A130" s="6"/>
      <c r="B130" s="6" t="s">
        <v>62</v>
      </c>
      <c r="C130" s="21"/>
      <c r="D130" s="19"/>
      <c r="E130" s="19"/>
      <c r="F130" s="19"/>
      <c r="G130" s="26"/>
      <c r="H130" s="26"/>
      <c r="I130" s="26"/>
    </row>
    <row r="131" spans="1:9" x14ac:dyDescent="0.25">
      <c r="A131" s="6"/>
      <c r="B131" s="6"/>
      <c r="C131" s="21"/>
      <c r="D131" s="19"/>
      <c r="E131" s="19"/>
      <c r="F131" s="19"/>
      <c r="G131" s="26"/>
      <c r="H131" s="26"/>
      <c r="I131" s="26"/>
    </row>
    <row r="132" spans="1:9" x14ac:dyDescent="0.25">
      <c r="A132" s="6"/>
      <c r="B132" s="17" t="s">
        <v>203</v>
      </c>
      <c r="C132" s="21"/>
      <c r="D132" s="19"/>
      <c r="E132" s="19"/>
      <c r="F132" s="19"/>
      <c r="G132" s="26"/>
      <c r="H132" s="26"/>
      <c r="I132" s="26"/>
    </row>
    <row r="133" spans="1:9" x14ac:dyDescent="0.25">
      <c r="A133" s="18">
        <v>41029</v>
      </c>
      <c r="B133" s="20" t="s">
        <v>191</v>
      </c>
      <c r="C133" s="21">
        <v>4201</v>
      </c>
      <c r="D133" s="19"/>
      <c r="E133" s="19">
        <f>AJUSTES!I63*30</f>
        <v>291.66666666666663</v>
      </c>
      <c r="F133" s="19"/>
      <c r="G133" s="26"/>
      <c r="H133" s="26"/>
      <c r="I133" s="26"/>
    </row>
    <row r="134" spans="1:9" x14ac:dyDescent="0.25">
      <c r="A134" s="6"/>
      <c r="B134" s="6" t="s">
        <v>192</v>
      </c>
      <c r="C134" s="21">
        <v>420102</v>
      </c>
      <c r="D134" s="19">
        <f>E133</f>
        <v>291.66666666666663</v>
      </c>
      <c r="E134" s="19"/>
      <c r="F134" s="19"/>
      <c r="G134" s="26"/>
      <c r="H134" s="26"/>
      <c r="I134" s="26"/>
    </row>
    <row r="135" spans="1:9" x14ac:dyDescent="0.25">
      <c r="A135" s="6"/>
      <c r="B135" s="20" t="s">
        <v>193</v>
      </c>
      <c r="C135" s="21">
        <v>1201980302</v>
      </c>
      <c r="D135" s="19"/>
      <c r="E135" s="19"/>
      <c r="F135" s="19"/>
      <c r="G135" s="26"/>
      <c r="H135" s="26"/>
      <c r="I135" s="26"/>
    </row>
    <row r="136" spans="1:9" x14ac:dyDescent="0.25">
      <c r="A136" s="6"/>
      <c r="B136" s="6" t="s">
        <v>195</v>
      </c>
      <c r="C136" s="21"/>
      <c r="D136" s="19"/>
      <c r="E136" s="19"/>
      <c r="F136" s="19">
        <f>E133</f>
        <v>291.66666666666663</v>
      </c>
      <c r="G136" s="26"/>
      <c r="H136" s="26"/>
      <c r="I136" s="26"/>
    </row>
    <row r="137" spans="1:9" x14ac:dyDescent="0.25">
      <c r="A137" s="6"/>
      <c r="B137" s="6" t="s">
        <v>194</v>
      </c>
      <c r="C137" s="21">
        <v>1201980303</v>
      </c>
      <c r="D137" s="19">
        <f>F136</f>
        <v>291.66666666666663</v>
      </c>
      <c r="E137" s="19"/>
      <c r="F137" s="19"/>
      <c r="G137" s="26"/>
      <c r="H137" s="26"/>
      <c r="I137" s="26"/>
    </row>
    <row r="138" spans="1:9" x14ac:dyDescent="0.25">
      <c r="A138" s="6"/>
      <c r="B138" s="6"/>
      <c r="C138" s="21"/>
      <c r="D138" s="19"/>
      <c r="E138" s="19"/>
      <c r="F138" s="19"/>
      <c r="G138" s="26"/>
      <c r="H138" s="26"/>
      <c r="I138" s="26"/>
    </row>
    <row r="139" spans="1:9" x14ac:dyDescent="0.25">
      <c r="A139" s="6"/>
      <c r="B139" s="6" t="s">
        <v>216</v>
      </c>
      <c r="C139" s="21"/>
      <c r="D139" s="19"/>
      <c r="E139" s="19"/>
      <c r="F139" s="19"/>
      <c r="G139" s="26"/>
      <c r="H139" s="26"/>
      <c r="I139" s="26"/>
    </row>
    <row r="140" spans="1:9" x14ac:dyDescent="0.25">
      <c r="A140" s="6"/>
      <c r="B140" s="6" t="s">
        <v>217</v>
      </c>
      <c r="C140" s="21"/>
      <c r="D140" s="19"/>
      <c r="E140" s="19"/>
      <c r="F140" s="19"/>
      <c r="G140" s="26"/>
      <c r="H140" s="26"/>
      <c r="I140" s="26"/>
    </row>
    <row r="141" spans="1:9" x14ac:dyDescent="0.25">
      <c r="A141" s="6"/>
      <c r="B141" s="6"/>
      <c r="C141" s="21"/>
      <c r="D141" s="19"/>
      <c r="E141" s="19"/>
      <c r="F141" s="19"/>
      <c r="G141" s="26"/>
      <c r="H141" s="26"/>
      <c r="I141" s="26"/>
    </row>
    <row r="142" spans="1:9" x14ac:dyDescent="0.25">
      <c r="A142" s="6"/>
      <c r="B142" s="17" t="s">
        <v>215</v>
      </c>
      <c r="C142" s="21"/>
      <c r="D142" s="19"/>
      <c r="E142" s="19"/>
      <c r="F142" s="19"/>
      <c r="G142" s="26"/>
      <c r="H142" s="26"/>
      <c r="I142" s="26"/>
    </row>
    <row r="143" spans="1:9" x14ac:dyDescent="0.25">
      <c r="A143" s="18">
        <v>41029</v>
      </c>
      <c r="B143" s="20" t="s">
        <v>191</v>
      </c>
      <c r="C143" s="21">
        <v>4201</v>
      </c>
      <c r="D143" s="19"/>
      <c r="E143" s="19">
        <v>600</v>
      </c>
      <c r="F143" s="19"/>
      <c r="G143" s="26"/>
      <c r="H143" s="26"/>
      <c r="I143" s="26"/>
    </row>
    <row r="144" spans="1:9" x14ac:dyDescent="0.25">
      <c r="A144" s="6"/>
      <c r="B144" s="6" t="s">
        <v>192</v>
      </c>
      <c r="C144" s="21">
        <v>420102</v>
      </c>
      <c r="D144" s="19">
        <f>+E143</f>
        <v>600</v>
      </c>
      <c r="E144" s="19"/>
      <c r="F144" s="19"/>
      <c r="G144" s="26"/>
      <c r="H144" s="26"/>
      <c r="I144" s="26"/>
    </row>
    <row r="145" spans="1:9" x14ac:dyDescent="0.25">
      <c r="A145" s="6"/>
      <c r="B145" s="6" t="s">
        <v>241</v>
      </c>
      <c r="C145" s="21">
        <v>42010203</v>
      </c>
      <c r="D145" s="19"/>
      <c r="E145" s="19"/>
      <c r="F145" s="19"/>
      <c r="G145" s="26"/>
      <c r="H145" s="26"/>
      <c r="I145" s="26"/>
    </row>
    <row r="146" spans="1:9" x14ac:dyDescent="0.25">
      <c r="A146" s="6"/>
      <c r="B146" s="20" t="s">
        <v>41</v>
      </c>
      <c r="C146" s="21">
        <v>1107</v>
      </c>
      <c r="D146" s="19"/>
      <c r="E146" s="19">
        <f>+E143*0.13</f>
        <v>78</v>
      </c>
      <c r="F146" s="19"/>
      <c r="G146" s="26"/>
      <c r="H146" s="26"/>
      <c r="I146" s="26"/>
    </row>
    <row r="147" spans="1:9" x14ac:dyDescent="0.25">
      <c r="A147" s="6"/>
      <c r="B147" s="6" t="s">
        <v>35</v>
      </c>
      <c r="C147" s="21">
        <v>110701</v>
      </c>
      <c r="D147" s="19">
        <f>+E146</f>
        <v>78</v>
      </c>
      <c r="E147" s="19"/>
      <c r="F147" s="19"/>
      <c r="G147" s="26"/>
      <c r="H147" s="26"/>
      <c r="I147" s="26"/>
    </row>
    <row r="148" spans="1:9" x14ac:dyDescent="0.25">
      <c r="A148" s="6"/>
      <c r="B148" s="20" t="s">
        <v>210</v>
      </c>
      <c r="C148" s="21">
        <v>1101</v>
      </c>
      <c r="D148" s="19"/>
      <c r="E148" s="19"/>
      <c r="F148" s="19">
        <f>+E143+E146</f>
        <v>678</v>
      </c>
      <c r="G148" s="26"/>
      <c r="H148" s="26"/>
      <c r="I148" s="26"/>
    </row>
    <row r="149" spans="1:9" x14ac:dyDescent="0.25">
      <c r="A149" s="6"/>
      <c r="B149" s="6" t="s">
        <v>212</v>
      </c>
      <c r="C149" s="21">
        <v>11010201</v>
      </c>
      <c r="D149" s="19">
        <f>+F148</f>
        <v>678</v>
      </c>
      <c r="E149" s="19"/>
      <c r="F149" s="19"/>
      <c r="G149" s="26"/>
      <c r="H149" s="26"/>
      <c r="I149" s="26"/>
    </row>
    <row r="150" spans="1:9" x14ac:dyDescent="0.25">
      <c r="A150" s="6"/>
      <c r="B150" s="6"/>
      <c r="C150" s="21"/>
      <c r="D150" s="19"/>
      <c r="E150" s="19"/>
      <c r="F150" s="19"/>
      <c r="G150" s="26"/>
      <c r="H150" s="26"/>
      <c r="I150" s="26"/>
    </row>
    <row r="151" spans="1:9" x14ac:dyDescent="0.25">
      <c r="A151" s="6"/>
      <c r="B151" s="6" t="s">
        <v>247</v>
      </c>
      <c r="C151" s="21"/>
      <c r="D151" s="19"/>
      <c r="E151" s="19"/>
      <c r="F151" s="19"/>
      <c r="G151" s="26"/>
      <c r="H151" s="26"/>
      <c r="I151" s="26"/>
    </row>
    <row r="152" spans="1:9" x14ac:dyDescent="0.25">
      <c r="A152" s="6"/>
      <c r="B152" s="6" t="s">
        <v>248</v>
      </c>
      <c r="C152" s="21"/>
      <c r="D152" s="19"/>
      <c r="E152" s="19"/>
      <c r="F152" s="19"/>
      <c r="G152" s="26"/>
      <c r="H152" s="26"/>
      <c r="I152" s="26"/>
    </row>
    <row r="153" spans="1:9" x14ac:dyDescent="0.25">
      <c r="A153" s="6"/>
      <c r="B153" s="6"/>
      <c r="C153" s="21"/>
      <c r="D153" s="19"/>
      <c r="E153" s="19"/>
      <c r="F153" s="19"/>
      <c r="G153" s="26"/>
      <c r="H153" s="26"/>
      <c r="I153" s="26"/>
    </row>
    <row r="154" spans="1:9" x14ac:dyDescent="0.25">
      <c r="A154" s="6"/>
      <c r="B154" s="17" t="s">
        <v>222</v>
      </c>
      <c r="C154" s="21"/>
      <c r="D154" s="19"/>
      <c r="E154" s="19"/>
      <c r="F154" s="19"/>
      <c r="G154" s="26"/>
      <c r="H154" s="26"/>
      <c r="I154" s="26"/>
    </row>
    <row r="155" spans="1:9" x14ac:dyDescent="0.25">
      <c r="A155" s="18">
        <v>41044</v>
      </c>
      <c r="B155" s="20" t="s">
        <v>50</v>
      </c>
      <c r="C155" s="21">
        <v>1101</v>
      </c>
      <c r="D155" s="19"/>
      <c r="E155" s="19">
        <f>F160+F158</f>
        <v>1695</v>
      </c>
      <c r="F155" s="19"/>
      <c r="G155" s="26"/>
      <c r="H155" s="26"/>
      <c r="I155" s="26"/>
    </row>
    <row r="156" spans="1:9" x14ac:dyDescent="0.25">
      <c r="A156" s="6"/>
      <c r="B156" s="6" t="s">
        <v>51</v>
      </c>
      <c r="C156" s="21">
        <v>11010101</v>
      </c>
      <c r="D156" s="19">
        <f>E155</f>
        <v>1695</v>
      </c>
      <c r="E156" s="19"/>
      <c r="F156" s="19"/>
      <c r="G156" s="26"/>
      <c r="H156" s="26"/>
      <c r="I156" s="26"/>
    </row>
    <row r="157" spans="1:9" x14ac:dyDescent="0.25">
      <c r="A157" s="6"/>
      <c r="B157" s="20" t="s">
        <v>52</v>
      </c>
      <c r="C157" s="21">
        <v>5101</v>
      </c>
      <c r="D157" s="19"/>
      <c r="E157" s="19">
        <f>F162</f>
        <v>450</v>
      </c>
      <c r="F157" s="19"/>
      <c r="G157" s="26"/>
      <c r="H157" s="26"/>
      <c r="I157" s="26"/>
    </row>
    <row r="158" spans="1:9" x14ac:dyDescent="0.25">
      <c r="A158" s="6"/>
      <c r="B158" s="20" t="s">
        <v>54</v>
      </c>
      <c r="C158" s="21">
        <v>2105</v>
      </c>
      <c r="D158" s="19"/>
      <c r="E158" s="19"/>
      <c r="F158" s="19">
        <f>F160*0.13</f>
        <v>195</v>
      </c>
      <c r="G158" s="26"/>
      <c r="H158" s="26"/>
      <c r="I158" s="26"/>
    </row>
    <row r="159" spans="1:9" x14ac:dyDescent="0.25">
      <c r="A159" s="6"/>
      <c r="B159" s="6" t="s">
        <v>53</v>
      </c>
      <c r="C159" s="21">
        <v>210501</v>
      </c>
      <c r="D159" s="19">
        <f>F158</f>
        <v>195</v>
      </c>
      <c r="E159" s="19"/>
      <c r="F159" s="19"/>
      <c r="G159" s="26"/>
      <c r="H159" s="26"/>
      <c r="I159" s="26"/>
    </row>
    <row r="160" spans="1:9" x14ac:dyDescent="0.25">
      <c r="A160" s="6"/>
      <c r="B160" s="20" t="s">
        <v>55</v>
      </c>
      <c r="C160" s="21">
        <v>5101</v>
      </c>
      <c r="D160" s="19"/>
      <c r="E160" s="19"/>
      <c r="F160" s="19">
        <v>1500</v>
      </c>
      <c r="G160" s="26"/>
      <c r="H160" s="26"/>
      <c r="I160" s="26"/>
    </row>
    <row r="161" spans="1:9" x14ac:dyDescent="0.25">
      <c r="A161" s="6"/>
      <c r="B161" s="6" t="s">
        <v>56</v>
      </c>
      <c r="C161" s="21">
        <v>510101</v>
      </c>
      <c r="D161" s="19">
        <f>F160</f>
        <v>1500</v>
      </c>
      <c r="E161" s="19"/>
      <c r="F161" s="19"/>
      <c r="G161" s="26"/>
      <c r="H161" s="26"/>
      <c r="I161" s="26"/>
    </row>
    <row r="162" spans="1:9" x14ac:dyDescent="0.25">
      <c r="A162" s="6"/>
      <c r="B162" s="20" t="s">
        <v>57</v>
      </c>
      <c r="C162" s="21">
        <v>1108</v>
      </c>
      <c r="D162" s="19"/>
      <c r="E162" s="19"/>
      <c r="F162" s="19">
        <f>AJUSTES!I15</f>
        <v>450</v>
      </c>
      <c r="G162" s="26"/>
      <c r="H162" s="26"/>
      <c r="I162" s="26"/>
    </row>
    <row r="163" spans="1:9" x14ac:dyDescent="0.25">
      <c r="A163" s="6"/>
      <c r="B163" s="6" t="s">
        <v>58</v>
      </c>
      <c r="C163" s="21">
        <v>110801</v>
      </c>
      <c r="D163" s="19">
        <f>F162</f>
        <v>450</v>
      </c>
      <c r="E163" s="19"/>
      <c r="F163" s="19"/>
      <c r="G163" s="26"/>
      <c r="H163" s="26"/>
      <c r="I163" s="26"/>
    </row>
    <row r="164" spans="1:9" x14ac:dyDescent="0.25">
      <c r="A164" s="6"/>
      <c r="B164" s="6"/>
      <c r="C164" s="21"/>
      <c r="D164" s="19"/>
      <c r="E164" s="19"/>
      <c r="F164" s="19"/>
      <c r="G164" s="26"/>
      <c r="H164" s="26"/>
      <c r="I164" s="26"/>
    </row>
    <row r="165" spans="1:9" x14ac:dyDescent="0.25">
      <c r="A165" s="6"/>
      <c r="B165" s="6" t="s">
        <v>202</v>
      </c>
      <c r="C165" s="21"/>
      <c r="D165" s="19"/>
      <c r="E165" s="19"/>
      <c r="F165" s="19"/>
      <c r="G165" s="26"/>
      <c r="H165" s="26"/>
      <c r="I165" s="26"/>
    </row>
    <row r="166" spans="1:9" x14ac:dyDescent="0.25">
      <c r="A166" s="6"/>
      <c r="B166" s="6"/>
      <c r="C166" s="21"/>
      <c r="D166" s="19"/>
      <c r="E166" s="19"/>
      <c r="F166" s="19"/>
      <c r="G166" s="26"/>
      <c r="H166" s="26"/>
      <c r="I166" s="26"/>
    </row>
    <row r="167" spans="1:9" x14ac:dyDescent="0.25">
      <c r="A167" s="6"/>
      <c r="B167" s="17" t="s">
        <v>246</v>
      </c>
      <c r="C167" s="21"/>
      <c r="D167" s="19"/>
      <c r="E167" s="19"/>
      <c r="F167" s="19"/>
      <c r="G167" s="26"/>
      <c r="H167" s="26"/>
      <c r="I167" s="26"/>
    </row>
    <row r="168" spans="1:9" x14ac:dyDescent="0.25">
      <c r="A168" s="18">
        <v>41044</v>
      </c>
      <c r="B168" s="76" t="s">
        <v>209</v>
      </c>
      <c r="C168" s="21">
        <v>1101</v>
      </c>
      <c r="D168" s="19"/>
      <c r="E168" s="19">
        <f>F175*0.13</f>
        <v>260</v>
      </c>
      <c r="F168" s="19"/>
      <c r="G168" s="26"/>
      <c r="H168" s="26"/>
      <c r="I168" s="26"/>
    </row>
    <row r="169" spans="1:9" x14ac:dyDescent="0.25">
      <c r="A169" s="6"/>
      <c r="B169" s="77" t="s">
        <v>51</v>
      </c>
      <c r="C169" s="21">
        <v>11010101</v>
      </c>
      <c r="D169" s="19">
        <f>E168</f>
        <v>260</v>
      </c>
      <c r="E169" s="19"/>
      <c r="F169" s="19"/>
      <c r="G169" s="26"/>
      <c r="H169" s="26"/>
      <c r="I169" s="26"/>
    </row>
    <row r="170" spans="1:9" x14ac:dyDescent="0.25">
      <c r="A170" s="18"/>
      <c r="B170" s="20" t="s">
        <v>204</v>
      </c>
      <c r="C170" s="21">
        <v>1103</v>
      </c>
      <c r="D170" s="19"/>
      <c r="E170" s="19">
        <f>F175</f>
        <v>2000</v>
      </c>
      <c r="F170" s="19"/>
      <c r="G170" s="26"/>
      <c r="H170" s="26"/>
      <c r="I170" s="26"/>
    </row>
    <row r="171" spans="1:9" x14ac:dyDescent="0.25">
      <c r="A171" s="6"/>
      <c r="B171" s="6" t="s">
        <v>205</v>
      </c>
      <c r="C171" s="21">
        <v>110301</v>
      </c>
      <c r="D171" s="19">
        <f>E170</f>
        <v>2000</v>
      </c>
      <c r="E171" s="19"/>
      <c r="F171" s="19"/>
      <c r="G171" s="26"/>
      <c r="H171" s="26"/>
      <c r="I171" s="26"/>
    </row>
    <row r="172" spans="1:9" x14ac:dyDescent="0.25">
      <c r="A172" s="6"/>
      <c r="B172" s="20" t="s">
        <v>52</v>
      </c>
      <c r="C172" s="21">
        <v>5101</v>
      </c>
      <c r="D172" s="19"/>
      <c r="E172" s="19">
        <f>AJUSTES!I16</f>
        <v>750</v>
      </c>
      <c r="F172" s="19"/>
      <c r="G172" s="26"/>
      <c r="H172" s="26"/>
      <c r="I172" s="26"/>
    </row>
    <row r="173" spans="1:9" x14ac:dyDescent="0.25">
      <c r="A173" s="6"/>
      <c r="B173" s="20" t="s">
        <v>54</v>
      </c>
      <c r="C173" s="21">
        <v>2105</v>
      </c>
      <c r="D173" s="19"/>
      <c r="E173" s="19"/>
      <c r="F173" s="19">
        <f>F175*0.13</f>
        <v>260</v>
      </c>
      <c r="G173" s="26"/>
      <c r="H173" s="26"/>
      <c r="I173" s="26"/>
    </row>
    <row r="174" spans="1:9" x14ac:dyDescent="0.25">
      <c r="A174" s="6"/>
      <c r="B174" s="6" t="s">
        <v>53</v>
      </c>
      <c r="C174" s="21">
        <v>210501</v>
      </c>
      <c r="D174" s="19">
        <f>F173</f>
        <v>260</v>
      </c>
      <c r="E174" s="19"/>
      <c r="F174" s="19"/>
      <c r="G174" s="26"/>
      <c r="H174" s="26"/>
      <c r="I174" s="26"/>
    </row>
    <row r="175" spans="1:9" x14ac:dyDescent="0.25">
      <c r="A175" s="6"/>
      <c r="B175" s="20" t="s">
        <v>55</v>
      </c>
      <c r="C175" s="21">
        <v>5101</v>
      </c>
      <c r="D175" s="19"/>
      <c r="E175" s="19"/>
      <c r="F175" s="19">
        <v>2000</v>
      </c>
      <c r="G175" s="26"/>
      <c r="H175" s="26"/>
      <c r="I175" s="26"/>
    </row>
    <row r="176" spans="1:9" x14ac:dyDescent="0.25">
      <c r="A176" s="6"/>
      <c r="B176" s="6" t="s">
        <v>56</v>
      </c>
      <c r="C176" s="21">
        <v>510101</v>
      </c>
      <c r="D176" s="19">
        <f>F175</f>
        <v>2000</v>
      </c>
      <c r="E176" s="19"/>
      <c r="F176" s="19"/>
      <c r="G176" s="26"/>
      <c r="H176" s="26"/>
      <c r="I176" s="26"/>
    </row>
    <row r="177" spans="1:9" x14ac:dyDescent="0.25">
      <c r="A177" s="6"/>
      <c r="B177" s="20" t="s">
        <v>57</v>
      </c>
      <c r="C177" s="21">
        <v>1108</v>
      </c>
      <c r="D177" s="19"/>
      <c r="E177" s="19"/>
      <c r="F177" s="19">
        <f>E172</f>
        <v>750</v>
      </c>
      <c r="G177" s="26"/>
      <c r="H177" s="26"/>
      <c r="I177" s="26"/>
    </row>
    <row r="178" spans="1:9" x14ac:dyDescent="0.25">
      <c r="A178" s="6"/>
      <c r="B178" s="6" t="s">
        <v>58</v>
      </c>
      <c r="C178" s="21">
        <v>110801</v>
      </c>
      <c r="D178" s="19">
        <f>F177</f>
        <v>750</v>
      </c>
      <c r="E178" s="19"/>
      <c r="F178" s="19"/>
      <c r="G178" s="26"/>
      <c r="H178" s="26"/>
      <c r="I178" s="26"/>
    </row>
    <row r="179" spans="1:9" x14ac:dyDescent="0.25">
      <c r="A179" s="6"/>
      <c r="B179" s="6"/>
      <c r="C179" s="21"/>
      <c r="D179" s="19"/>
      <c r="E179" s="19"/>
      <c r="F179" s="19"/>
      <c r="G179" s="26"/>
      <c r="H179" s="26"/>
      <c r="I179" s="26"/>
    </row>
    <row r="180" spans="1:9" x14ac:dyDescent="0.25">
      <c r="A180" s="6"/>
      <c r="B180" s="6" t="s">
        <v>214</v>
      </c>
      <c r="C180" s="21"/>
      <c r="D180" s="19"/>
      <c r="E180" s="19"/>
      <c r="F180" s="19"/>
      <c r="G180" s="26"/>
      <c r="H180" s="26"/>
      <c r="I180" s="26"/>
    </row>
    <row r="181" spans="1:9" x14ac:dyDescent="0.25">
      <c r="A181" s="6"/>
      <c r="B181" s="6"/>
      <c r="C181" s="21"/>
      <c r="D181" s="19"/>
      <c r="E181" s="19"/>
      <c r="F181" s="19"/>
      <c r="G181" s="26"/>
      <c r="H181" s="26"/>
      <c r="I181" s="26"/>
    </row>
    <row r="182" spans="1:9" x14ac:dyDescent="0.25">
      <c r="A182" s="6"/>
      <c r="B182" s="17" t="s">
        <v>258</v>
      </c>
      <c r="C182" s="21"/>
      <c r="D182" s="19"/>
      <c r="E182" s="19"/>
      <c r="F182" s="19"/>
      <c r="G182" s="26"/>
      <c r="H182" s="26"/>
      <c r="I182" s="26"/>
    </row>
    <row r="183" spans="1:9" x14ac:dyDescent="0.25">
      <c r="A183" s="18">
        <v>41059</v>
      </c>
      <c r="B183" s="20" t="s">
        <v>191</v>
      </c>
      <c r="C183" s="21">
        <v>4201</v>
      </c>
      <c r="D183" s="19"/>
      <c r="E183" s="19">
        <f>AJUSTES!I63*30</f>
        <v>291.66666666666663</v>
      </c>
      <c r="F183" s="19"/>
      <c r="G183" s="26"/>
      <c r="H183" s="26"/>
      <c r="I183" s="26"/>
    </row>
    <row r="184" spans="1:9" x14ac:dyDescent="0.25">
      <c r="A184" s="6"/>
      <c r="B184" s="6" t="s">
        <v>192</v>
      </c>
      <c r="C184" s="21">
        <v>420102</v>
      </c>
      <c r="D184" s="19">
        <f>E183</f>
        <v>291.66666666666663</v>
      </c>
      <c r="E184" s="19"/>
      <c r="F184" s="19"/>
      <c r="G184" s="26"/>
      <c r="H184" s="26"/>
      <c r="I184" s="26"/>
    </row>
    <row r="185" spans="1:9" x14ac:dyDescent="0.25">
      <c r="A185" s="6"/>
      <c r="B185" s="20" t="s">
        <v>193</v>
      </c>
      <c r="C185" s="21">
        <v>1201980302</v>
      </c>
      <c r="D185" s="19"/>
      <c r="E185" s="19"/>
      <c r="F185" s="19">
        <f>E183</f>
        <v>291.66666666666663</v>
      </c>
      <c r="G185" s="26"/>
      <c r="H185" s="26"/>
      <c r="I185" s="26"/>
    </row>
    <row r="186" spans="1:9" x14ac:dyDescent="0.25">
      <c r="A186" s="6"/>
      <c r="B186" s="6" t="s">
        <v>195</v>
      </c>
      <c r="C186" s="21"/>
      <c r="D186" s="19"/>
      <c r="E186" s="19"/>
      <c r="F186" s="19"/>
      <c r="G186" s="26"/>
      <c r="H186" s="26"/>
      <c r="I186" s="26"/>
    </row>
    <row r="187" spans="1:9" x14ac:dyDescent="0.25">
      <c r="A187" s="6"/>
      <c r="B187" s="6" t="s">
        <v>194</v>
      </c>
      <c r="C187" s="21">
        <v>1201980303</v>
      </c>
      <c r="D187" s="19">
        <f>F185</f>
        <v>291.66666666666663</v>
      </c>
      <c r="E187" s="19"/>
      <c r="F187" s="19"/>
      <c r="G187" s="26"/>
      <c r="H187" s="26"/>
      <c r="I187" s="26"/>
    </row>
    <row r="188" spans="1:9" x14ac:dyDescent="0.25">
      <c r="A188" s="6"/>
      <c r="B188" s="6"/>
      <c r="C188" s="21"/>
      <c r="D188" s="19"/>
      <c r="E188" s="19"/>
      <c r="F188" s="19"/>
      <c r="G188" s="26"/>
      <c r="H188" s="26"/>
      <c r="I188" s="26"/>
    </row>
    <row r="189" spans="1:9" x14ac:dyDescent="0.25">
      <c r="A189" s="18"/>
      <c r="B189" s="6" t="s">
        <v>221</v>
      </c>
      <c r="C189" s="21"/>
      <c r="D189" s="19"/>
      <c r="E189" s="19"/>
      <c r="F189" s="19"/>
      <c r="G189" s="26"/>
      <c r="H189" s="26"/>
      <c r="I189" s="26"/>
    </row>
    <row r="190" spans="1:9" x14ac:dyDescent="0.25">
      <c r="A190" s="6"/>
      <c r="B190" s="6" t="s">
        <v>217</v>
      </c>
      <c r="C190" s="21"/>
      <c r="D190" s="19"/>
      <c r="E190" s="19"/>
      <c r="F190" s="19"/>
      <c r="G190" s="26"/>
      <c r="H190" s="26"/>
      <c r="I190" s="26"/>
    </row>
    <row r="191" spans="1:9" x14ac:dyDescent="0.25">
      <c r="A191" s="6"/>
      <c r="B191" s="6"/>
      <c r="C191" s="21"/>
      <c r="D191" s="19"/>
      <c r="E191" s="19"/>
      <c r="F191" s="19"/>
      <c r="G191" s="26"/>
      <c r="H191" s="26"/>
      <c r="I191" s="26"/>
    </row>
    <row r="192" spans="1:9" x14ac:dyDescent="0.25">
      <c r="A192" s="6"/>
      <c r="B192" s="17" t="s">
        <v>261</v>
      </c>
      <c r="C192" s="21"/>
      <c r="D192" s="19"/>
      <c r="E192" s="19"/>
      <c r="F192" s="19"/>
      <c r="G192" s="26"/>
      <c r="H192" s="26"/>
      <c r="I192" s="26"/>
    </row>
    <row r="193" spans="1:9" x14ac:dyDescent="0.25">
      <c r="A193" s="18">
        <v>41059</v>
      </c>
      <c r="B193" s="20" t="s">
        <v>191</v>
      </c>
      <c r="C193" s="21">
        <v>4201</v>
      </c>
      <c r="D193" s="19"/>
      <c r="E193" s="19">
        <v>600</v>
      </c>
      <c r="F193" s="19"/>
      <c r="G193" s="26"/>
      <c r="H193" s="26"/>
      <c r="I193" s="26"/>
    </row>
    <row r="194" spans="1:9" x14ac:dyDescent="0.25">
      <c r="A194" s="6"/>
      <c r="B194" s="6" t="s">
        <v>192</v>
      </c>
      <c r="C194" s="21">
        <v>420102</v>
      </c>
      <c r="D194" s="19">
        <f>+E193</f>
        <v>600</v>
      </c>
      <c r="E194" s="19"/>
      <c r="F194" s="19"/>
      <c r="G194" s="26"/>
      <c r="H194" s="26"/>
      <c r="I194" s="26"/>
    </row>
    <row r="195" spans="1:9" x14ac:dyDescent="0.25">
      <c r="A195" s="6"/>
      <c r="B195" s="6" t="s">
        <v>241</v>
      </c>
      <c r="C195" s="21">
        <v>42010203</v>
      </c>
      <c r="D195" s="19"/>
      <c r="E195" s="19"/>
      <c r="F195" s="19"/>
      <c r="G195" s="26"/>
      <c r="H195" s="26"/>
      <c r="I195" s="26"/>
    </row>
    <row r="196" spans="1:9" x14ac:dyDescent="0.25">
      <c r="A196" s="6"/>
      <c r="B196" s="20" t="s">
        <v>41</v>
      </c>
      <c r="C196" s="21">
        <v>1107</v>
      </c>
      <c r="D196" s="19"/>
      <c r="E196" s="19">
        <f>+E193*0.13</f>
        <v>78</v>
      </c>
      <c r="F196" s="19"/>
      <c r="G196" s="26"/>
      <c r="H196" s="26"/>
      <c r="I196" s="26"/>
    </row>
    <row r="197" spans="1:9" x14ac:dyDescent="0.25">
      <c r="A197" s="6"/>
      <c r="B197" s="6" t="s">
        <v>35</v>
      </c>
      <c r="C197" s="21">
        <v>110701</v>
      </c>
      <c r="D197" s="19">
        <f>+E196</f>
        <v>78</v>
      </c>
      <c r="E197" s="19"/>
      <c r="F197" s="19"/>
      <c r="G197" s="26"/>
      <c r="H197" s="26"/>
      <c r="I197" s="26"/>
    </row>
    <row r="198" spans="1:9" x14ac:dyDescent="0.25">
      <c r="A198" s="6"/>
      <c r="B198" s="20" t="s">
        <v>210</v>
      </c>
      <c r="C198" s="21">
        <v>1101</v>
      </c>
      <c r="D198" s="19"/>
      <c r="E198" s="19"/>
      <c r="F198" s="19">
        <f>+E193+E196</f>
        <v>678</v>
      </c>
      <c r="G198" s="26"/>
      <c r="H198" s="26"/>
      <c r="I198" s="26"/>
    </row>
    <row r="199" spans="1:9" x14ac:dyDescent="0.25">
      <c r="A199" s="6"/>
      <c r="B199" s="6" t="s">
        <v>212</v>
      </c>
      <c r="C199" s="21">
        <v>11010201</v>
      </c>
      <c r="D199" s="19">
        <f>+F198</f>
        <v>678</v>
      </c>
      <c r="E199" s="19"/>
      <c r="F199" s="19"/>
      <c r="G199" s="26"/>
      <c r="H199" s="26"/>
      <c r="I199" s="26"/>
    </row>
    <row r="200" spans="1:9" x14ac:dyDescent="0.25">
      <c r="A200" s="6"/>
      <c r="B200" s="6"/>
      <c r="C200" s="21"/>
      <c r="D200" s="19"/>
      <c r="E200" s="19"/>
      <c r="F200" s="19"/>
      <c r="G200" s="26"/>
      <c r="H200" s="26"/>
      <c r="I200" s="26"/>
    </row>
    <row r="201" spans="1:9" x14ac:dyDescent="0.25">
      <c r="A201" s="6"/>
      <c r="B201" s="6" t="s">
        <v>256</v>
      </c>
      <c r="C201" s="21"/>
      <c r="D201" s="19"/>
      <c r="E201" s="19"/>
      <c r="F201" s="19"/>
      <c r="G201" s="26"/>
      <c r="H201" s="26"/>
      <c r="I201" s="26"/>
    </row>
    <row r="202" spans="1:9" x14ac:dyDescent="0.25">
      <c r="A202" s="6"/>
      <c r="B202" s="6" t="s">
        <v>257</v>
      </c>
      <c r="C202" s="21"/>
      <c r="D202" s="19"/>
      <c r="E202" s="19"/>
      <c r="F202" s="19"/>
      <c r="G202" s="26"/>
      <c r="H202" s="26"/>
      <c r="I202" s="26"/>
    </row>
    <row r="203" spans="1:9" x14ac:dyDescent="0.25">
      <c r="A203" s="6"/>
      <c r="B203" s="6"/>
      <c r="C203" s="21"/>
      <c r="D203" s="19"/>
      <c r="E203" s="19"/>
      <c r="F203" s="19"/>
      <c r="G203" s="26"/>
      <c r="H203" s="26"/>
      <c r="I203" s="26"/>
    </row>
    <row r="204" spans="1:9" x14ac:dyDescent="0.25">
      <c r="A204" s="6"/>
      <c r="B204" s="17" t="s">
        <v>263</v>
      </c>
      <c r="C204" s="21"/>
      <c r="D204" s="19"/>
      <c r="E204" s="19"/>
      <c r="F204" s="19"/>
      <c r="G204" s="26"/>
      <c r="H204" s="26"/>
      <c r="I204" s="26"/>
    </row>
    <row r="205" spans="1:9" x14ac:dyDescent="0.25">
      <c r="A205" s="18">
        <v>41075</v>
      </c>
      <c r="B205" s="20" t="s">
        <v>191</v>
      </c>
      <c r="C205" s="21">
        <v>4201</v>
      </c>
      <c r="D205" s="19"/>
      <c r="E205" s="19">
        <v>200</v>
      </c>
      <c r="F205" s="19"/>
      <c r="G205" s="26"/>
      <c r="H205" s="26"/>
      <c r="I205" s="26"/>
    </row>
    <row r="206" spans="1:9" x14ac:dyDescent="0.25">
      <c r="A206" s="6"/>
      <c r="B206" s="6" t="s">
        <v>192</v>
      </c>
      <c r="C206" s="21">
        <v>420102</v>
      </c>
      <c r="D206" s="19">
        <f>+E205</f>
        <v>200</v>
      </c>
      <c r="E206" s="19"/>
      <c r="F206" s="19"/>
      <c r="G206" s="26"/>
      <c r="H206" s="26"/>
      <c r="I206" s="26"/>
    </row>
    <row r="207" spans="1:9" x14ac:dyDescent="0.25">
      <c r="A207" s="6"/>
      <c r="B207" s="6" t="s">
        <v>259</v>
      </c>
      <c r="C207" s="21">
        <v>42010205</v>
      </c>
      <c r="D207" s="19"/>
      <c r="E207" s="19"/>
      <c r="F207" s="19"/>
      <c r="G207" s="26"/>
      <c r="H207" s="26"/>
      <c r="I207" s="26"/>
    </row>
    <row r="208" spans="1:9" x14ac:dyDescent="0.25">
      <c r="A208" s="6"/>
      <c r="B208" s="20" t="s">
        <v>41</v>
      </c>
      <c r="C208" s="21">
        <v>1107</v>
      </c>
      <c r="D208" s="19"/>
      <c r="E208" s="19">
        <f>+E205*0.13</f>
        <v>26</v>
      </c>
      <c r="F208" s="19"/>
      <c r="G208" s="26"/>
      <c r="H208" s="26"/>
      <c r="I208" s="26"/>
    </row>
    <row r="209" spans="1:9" x14ac:dyDescent="0.25">
      <c r="A209" s="6"/>
      <c r="B209" s="6" t="s">
        <v>35</v>
      </c>
      <c r="C209" s="21">
        <v>110701</v>
      </c>
      <c r="D209" s="19">
        <f>+E208</f>
        <v>26</v>
      </c>
      <c r="E209" s="19"/>
      <c r="F209" s="19"/>
      <c r="G209" s="26"/>
      <c r="H209" s="26"/>
      <c r="I209" s="26"/>
    </row>
    <row r="210" spans="1:9" x14ac:dyDescent="0.25">
      <c r="A210" s="6"/>
      <c r="B210" s="20" t="s">
        <v>210</v>
      </c>
      <c r="C210" s="21">
        <v>1101</v>
      </c>
      <c r="D210" s="19"/>
      <c r="E210" s="19"/>
      <c r="F210" s="19">
        <f>+E205+E208</f>
        <v>226</v>
      </c>
      <c r="G210" s="26"/>
      <c r="H210" s="26"/>
      <c r="I210" s="26"/>
    </row>
    <row r="211" spans="1:9" x14ac:dyDescent="0.25">
      <c r="A211" s="6"/>
      <c r="B211" s="6" t="s">
        <v>212</v>
      </c>
      <c r="C211" s="21">
        <v>11010201</v>
      </c>
      <c r="D211" s="19">
        <f>+F210</f>
        <v>226</v>
      </c>
      <c r="E211" s="19"/>
      <c r="F211" s="19"/>
      <c r="G211" s="26"/>
      <c r="H211" s="26"/>
      <c r="I211" s="26"/>
    </row>
    <row r="212" spans="1:9" x14ac:dyDescent="0.25">
      <c r="A212" s="6"/>
      <c r="B212" s="6"/>
      <c r="C212" s="21"/>
      <c r="D212" s="19"/>
      <c r="E212" s="19"/>
      <c r="F212" s="19"/>
      <c r="G212" s="26"/>
      <c r="H212" s="26"/>
      <c r="I212" s="26"/>
    </row>
    <row r="213" spans="1:9" x14ac:dyDescent="0.25">
      <c r="A213" s="6"/>
      <c r="B213" s="6" t="s">
        <v>260</v>
      </c>
      <c r="C213" s="21"/>
      <c r="D213" s="19"/>
      <c r="E213" s="19"/>
      <c r="F213" s="19"/>
      <c r="G213" s="26"/>
      <c r="H213" s="26"/>
      <c r="I213" s="26"/>
    </row>
    <row r="214" spans="1:9" x14ac:dyDescent="0.25">
      <c r="A214" s="6"/>
      <c r="B214" s="6"/>
      <c r="C214" s="21"/>
      <c r="D214" s="19"/>
      <c r="E214" s="19"/>
      <c r="F214" s="19"/>
      <c r="G214" s="26"/>
      <c r="H214" s="26"/>
      <c r="I214" s="26"/>
    </row>
    <row r="215" spans="1:9" x14ac:dyDescent="0.25">
      <c r="A215" s="6"/>
      <c r="B215" s="17" t="s">
        <v>271</v>
      </c>
      <c r="C215" s="21"/>
      <c r="D215" s="19"/>
      <c r="E215" s="19"/>
      <c r="F215" s="19"/>
      <c r="G215" s="26"/>
      <c r="H215" s="26"/>
      <c r="I215" s="26"/>
    </row>
    <row r="216" spans="1:9" x14ac:dyDescent="0.25">
      <c r="A216" s="18">
        <v>41090</v>
      </c>
      <c r="B216" s="20" t="s">
        <v>191</v>
      </c>
      <c r="C216" s="21">
        <v>4201</v>
      </c>
      <c r="D216" s="19"/>
      <c r="E216" s="19">
        <f>AJUSTES!I63*30</f>
        <v>291.66666666666663</v>
      </c>
      <c r="F216" s="19"/>
      <c r="G216" s="26"/>
      <c r="H216" s="26"/>
      <c r="I216" s="26"/>
    </row>
    <row r="217" spans="1:9" x14ac:dyDescent="0.25">
      <c r="A217" s="6"/>
      <c r="B217" s="6" t="s">
        <v>192</v>
      </c>
      <c r="C217" s="21">
        <v>420102</v>
      </c>
      <c r="D217" s="19">
        <f>+E216</f>
        <v>291.66666666666663</v>
      </c>
      <c r="E217" s="19"/>
      <c r="F217" s="19"/>
      <c r="G217" s="26"/>
      <c r="H217" s="26"/>
      <c r="I217" s="26"/>
    </row>
    <row r="218" spans="1:9" x14ac:dyDescent="0.25">
      <c r="A218" s="6"/>
      <c r="B218" s="20" t="s">
        <v>193</v>
      </c>
      <c r="C218" s="21">
        <v>1201980302</v>
      </c>
      <c r="D218" s="19"/>
      <c r="E218" s="19"/>
      <c r="F218" s="19">
        <f>+E216</f>
        <v>291.66666666666663</v>
      </c>
      <c r="G218" s="26"/>
      <c r="H218" s="26"/>
      <c r="I218" s="26"/>
    </row>
    <row r="219" spans="1:9" x14ac:dyDescent="0.25">
      <c r="A219" s="6"/>
      <c r="B219" s="6" t="s">
        <v>195</v>
      </c>
      <c r="C219" s="21"/>
      <c r="D219" s="19"/>
      <c r="E219" s="19"/>
      <c r="F219" s="19"/>
      <c r="G219" s="26"/>
      <c r="H219" s="26"/>
      <c r="I219" s="26"/>
    </row>
    <row r="220" spans="1:9" x14ac:dyDescent="0.25">
      <c r="A220" s="6"/>
      <c r="B220" s="6" t="s">
        <v>194</v>
      </c>
      <c r="C220" s="21">
        <v>1201980303</v>
      </c>
      <c r="D220" s="19">
        <f>+F218</f>
        <v>291.66666666666663</v>
      </c>
      <c r="E220" s="19"/>
      <c r="F220" s="19"/>
      <c r="G220" s="26"/>
      <c r="H220" s="26"/>
      <c r="I220" s="26"/>
    </row>
    <row r="221" spans="1:9" x14ac:dyDescent="0.25">
      <c r="A221" s="6"/>
      <c r="B221" s="6"/>
      <c r="C221" s="21"/>
      <c r="D221" s="19"/>
      <c r="E221" s="19"/>
      <c r="F221" s="19"/>
      <c r="G221" s="26"/>
      <c r="H221" s="26"/>
      <c r="I221" s="26"/>
    </row>
    <row r="222" spans="1:9" x14ac:dyDescent="0.25">
      <c r="A222" s="6"/>
      <c r="B222" s="6" t="s">
        <v>270</v>
      </c>
      <c r="C222" s="21"/>
      <c r="D222" s="19"/>
      <c r="E222" s="19"/>
      <c r="F222" s="19"/>
      <c r="G222" s="26"/>
      <c r="H222" s="26"/>
      <c r="I222" s="26"/>
    </row>
    <row r="223" spans="1:9" x14ac:dyDescent="0.25">
      <c r="A223" s="6"/>
      <c r="B223" s="6" t="s">
        <v>217</v>
      </c>
      <c r="C223" s="21"/>
      <c r="D223" s="19"/>
      <c r="E223" s="19"/>
      <c r="F223" s="19"/>
      <c r="G223" s="26"/>
      <c r="H223" s="26"/>
      <c r="I223" s="26"/>
    </row>
    <row r="224" spans="1:9" x14ac:dyDescent="0.25">
      <c r="A224" s="6"/>
      <c r="B224" s="6"/>
      <c r="C224" s="21"/>
      <c r="D224" s="19"/>
      <c r="E224" s="19"/>
      <c r="F224" s="19"/>
      <c r="G224" s="26"/>
      <c r="H224" s="26"/>
      <c r="I224" s="26"/>
    </row>
    <row r="225" spans="1:9" x14ac:dyDescent="0.25">
      <c r="A225" s="6"/>
      <c r="B225" s="17" t="s">
        <v>272</v>
      </c>
      <c r="C225" s="21"/>
      <c r="D225" s="19"/>
      <c r="E225" s="19"/>
      <c r="F225" s="19"/>
      <c r="G225" s="26"/>
      <c r="H225" s="26"/>
      <c r="I225" s="26"/>
    </row>
    <row r="226" spans="1:9" x14ac:dyDescent="0.25">
      <c r="A226" s="18">
        <v>41090</v>
      </c>
      <c r="B226" s="20" t="s">
        <v>191</v>
      </c>
      <c r="C226" s="21">
        <v>4201</v>
      </c>
      <c r="D226" s="19"/>
      <c r="E226" s="19">
        <v>600</v>
      </c>
      <c r="F226" s="19"/>
      <c r="G226" s="26"/>
      <c r="H226" s="26"/>
      <c r="I226" s="26"/>
    </row>
    <row r="227" spans="1:9" x14ac:dyDescent="0.25">
      <c r="A227" s="6"/>
      <c r="B227" s="6" t="s">
        <v>192</v>
      </c>
      <c r="C227" s="21">
        <v>420102</v>
      </c>
      <c r="D227" s="19">
        <f>+E226</f>
        <v>600</v>
      </c>
      <c r="E227" s="19"/>
      <c r="F227" s="19"/>
      <c r="G227" s="26"/>
      <c r="H227" s="26"/>
      <c r="I227" s="26"/>
    </row>
    <row r="228" spans="1:9" x14ac:dyDescent="0.25">
      <c r="A228" s="6"/>
      <c r="B228" s="6" t="s">
        <v>241</v>
      </c>
      <c r="C228" s="21">
        <v>42010203</v>
      </c>
      <c r="D228" s="19"/>
      <c r="E228" s="19"/>
      <c r="F228" s="19"/>
      <c r="G228" s="26"/>
      <c r="H228" s="26"/>
      <c r="I228" s="26"/>
    </row>
    <row r="229" spans="1:9" x14ac:dyDescent="0.25">
      <c r="A229" s="6"/>
      <c r="B229" s="20" t="s">
        <v>41</v>
      </c>
      <c r="C229" s="21">
        <v>1107</v>
      </c>
      <c r="D229" s="19"/>
      <c r="E229" s="19">
        <f>+E226*0.13</f>
        <v>78</v>
      </c>
      <c r="F229" s="19"/>
      <c r="G229" s="26"/>
      <c r="H229" s="26"/>
      <c r="I229" s="26"/>
    </row>
    <row r="230" spans="1:9" x14ac:dyDescent="0.25">
      <c r="A230" s="6"/>
      <c r="B230" s="6" t="s">
        <v>35</v>
      </c>
      <c r="C230" s="21">
        <v>110701</v>
      </c>
      <c r="D230" s="19">
        <f>+E229</f>
        <v>78</v>
      </c>
      <c r="E230" s="19"/>
      <c r="F230" s="19"/>
      <c r="G230" s="26"/>
      <c r="H230" s="26"/>
      <c r="I230" s="26"/>
    </row>
    <row r="231" spans="1:9" x14ac:dyDescent="0.25">
      <c r="A231" s="6"/>
      <c r="B231" s="20" t="s">
        <v>210</v>
      </c>
      <c r="C231" s="21">
        <v>1101</v>
      </c>
      <c r="D231" s="19"/>
      <c r="E231" s="19"/>
      <c r="F231" s="19">
        <f>+E226+E229</f>
        <v>678</v>
      </c>
      <c r="G231" s="26"/>
      <c r="H231" s="26"/>
      <c r="I231" s="26"/>
    </row>
    <row r="232" spans="1:9" x14ac:dyDescent="0.25">
      <c r="A232" s="6"/>
      <c r="B232" s="6" t="s">
        <v>212</v>
      </c>
      <c r="C232" s="21">
        <v>11010201</v>
      </c>
      <c r="D232" s="19">
        <f>+F231</f>
        <v>678</v>
      </c>
      <c r="E232" s="19"/>
      <c r="F232" s="19"/>
      <c r="G232" s="26"/>
      <c r="H232" s="26"/>
      <c r="I232" s="26"/>
    </row>
    <row r="233" spans="1:9" x14ac:dyDescent="0.25">
      <c r="A233" s="6"/>
      <c r="B233" s="6"/>
      <c r="C233" s="21"/>
      <c r="D233" s="19"/>
      <c r="E233" s="19"/>
      <c r="F233" s="19"/>
      <c r="G233" s="26"/>
      <c r="H233" s="26"/>
      <c r="I233" s="26"/>
    </row>
    <row r="234" spans="1:9" x14ac:dyDescent="0.25">
      <c r="A234" s="6"/>
      <c r="B234" s="6" t="s">
        <v>275</v>
      </c>
      <c r="C234" s="21"/>
      <c r="D234" s="19"/>
      <c r="E234" s="19"/>
      <c r="F234" s="19"/>
      <c r="G234" s="26"/>
      <c r="H234" s="26"/>
      <c r="I234" s="26"/>
    </row>
    <row r="235" spans="1:9" x14ac:dyDescent="0.25">
      <c r="A235" s="6"/>
      <c r="B235" s="6" t="s">
        <v>277</v>
      </c>
      <c r="C235" s="21"/>
      <c r="D235" s="19"/>
      <c r="E235" s="19"/>
      <c r="F235" s="19"/>
      <c r="G235" s="26"/>
      <c r="H235" s="26"/>
      <c r="I235" s="26"/>
    </row>
    <row r="236" spans="1:9" x14ac:dyDescent="0.25">
      <c r="A236" s="6"/>
      <c r="B236" s="6"/>
      <c r="C236" s="21"/>
      <c r="D236" s="19"/>
      <c r="E236" s="19"/>
      <c r="F236" s="19"/>
      <c r="G236" s="26"/>
      <c r="H236" s="26"/>
      <c r="I236" s="26"/>
    </row>
    <row r="237" spans="1:9" x14ac:dyDescent="0.25">
      <c r="A237" s="6"/>
      <c r="B237" s="17" t="s">
        <v>274</v>
      </c>
      <c r="C237" s="21"/>
      <c r="D237" s="19"/>
      <c r="E237" s="19"/>
      <c r="F237" s="19"/>
      <c r="G237" s="26"/>
      <c r="H237" s="26"/>
      <c r="I237" s="26"/>
    </row>
    <row r="238" spans="1:9" x14ac:dyDescent="0.25">
      <c r="A238" s="18">
        <v>41105</v>
      </c>
      <c r="B238" s="20" t="s">
        <v>267</v>
      </c>
      <c r="C238" s="21">
        <v>2102</v>
      </c>
      <c r="D238" s="19"/>
      <c r="E238" s="19">
        <f>D128</f>
        <v>250</v>
      </c>
      <c r="F238" s="19"/>
      <c r="G238" s="26"/>
      <c r="H238" s="26"/>
      <c r="I238" s="26"/>
    </row>
    <row r="239" spans="1:9" x14ac:dyDescent="0.25">
      <c r="A239" s="6"/>
      <c r="B239" s="6" t="s">
        <v>266</v>
      </c>
      <c r="C239" s="21">
        <v>21020101</v>
      </c>
      <c r="D239" s="19">
        <f>E238</f>
        <v>250</v>
      </c>
      <c r="E239" s="19"/>
      <c r="F239" s="19"/>
      <c r="G239" s="26"/>
      <c r="H239" s="26"/>
      <c r="I239" s="26"/>
    </row>
    <row r="240" spans="1:9" x14ac:dyDescent="0.25">
      <c r="A240" s="6"/>
      <c r="B240" s="20" t="s">
        <v>210</v>
      </c>
      <c r="C240" s="21">
        <v>1101</v>
      </c>
      <c r="D240" s="19"/>
      <c r="E240" s="19"/>
      <c r="F240" s="19">
        <f>E238</f>
        <v>250</v>
      </c>
      <c r="G240" s="26"/>
      <c r="H240" s="26"/>
      <c r="I240" s="26"/>
    </row>
    <row r="241" spans="1:9" x14ac:dyDescent="0.25">
      <c r="A241" s="6"/>
      <c r="B241" s="6" t="s">
        <v>212</v>
      </c>
      <c r="C241" s="21">
        <v>11010201</v>
      </c>
      <c r="D241" s="19">
        <f>+F240</f>
        <v>250</v>
      </c>
      <c r="E241" s="19"/>
      <c r="F241" s="19"/>
      <c r="G241" s="26"/>
      <c r="H241" s="26"/>
      <c r="I241" s="26"/>
    </row>
    <row r="242" spans="1:9" x14ac:dyDescent="0.25">
      <c r="A242" s="6"/>
      <c r="B242" s="20"/>
      <c r="C242" s="21"/>
      <c r="D242" s="19"/>
      <c r="E242" s="19"/>
      <c r="F242" s="19"/>
      <c r="G242" s="26"/>
      <c r="H242" s="26"/>
      <c r="I242" s="26"/>
    </row>
    <row r="243" spans="1:9" x14ac:dyDescent="0.25">
      <c r="A243" s="6"/>
      <c r="B243" s="6" t="s">
        <v>268</v>
      </c>
      <c r="C243" s="21"/>
      <c r="D243" s="19"/>
      <c r="E243" s="19"/>
      <c r="F243" s="19"/>
      <c r="G243" s="26"/>
      <c r="H243" s="26"/>
      <c r="I243" s="26"/>
    </row>
    <row r="244" spans="1:9" x14ac:dyDescent="0.25">
      <c r="A244" s="6"/>
      <c r="B244" s="6"/>
      <c r="C244" s="21"/>
      <c r="D244" s="19"/>
      <c r="E244" s="19"/>
      <c r="F244" s="19"/>
      <c r="G244" s="26"/>
      <c r="H244" s="26"/>
      <c r="I244" s="26"/>
    </row>
    <row r="245" spans="1:9" x14ac:dyDescent="0.25">
      <c r="A245" s="6"/>
      <c r="B245" s="17" t="s">
        <v>278</v>
      </c>
      <c r="C245" s="21"/>
      <c r="D245" s="19"/>
      <c r="E245" s="19"/>
      <c r="F245" s="19"/>
      <c r="G245" s="26"/>
      <c r="H245" s="26"/>
      <c r="I245" s="26"/>
    </row>
    <row r="246" spans="1:9" x14ac:dyDescent="0.25">
      <c r="A246" s="18">
        <v>41120</v>
      </c>
      <c r="B246" s="20" t="s">
        <v>191</v>
      </c>
      <c r="C246" s="21">
        <v>4201</v>
      </c>
      <c r="D246" s="19"/>
      <c r="E246" s="19">
        <f>AJUSTES!I63*30</f>
        <v>291.66666666666663</v>
      </c>
      <c r="F246" s="19"/>
      <c r="G246" s="26"/>
      <c r="H246" s="26"/>
      <c r="I246" s="26"/>
    </row>
    <row r="247" spans="1:9" x14ac:dyDescent="0.25">
      <c r="A247" s="6"/>
      <c r="B247" s="6" t="s">
        <v>192</v>
      </c>
      <c r="C247" s="21">
        <v>420102</v>
      </c>
      <c r="D247" s="19">
        <f>+E246</f>
        <v>291.66666666666663</v>
      </c>
      <c r="E247" s="19"/>
      <c r="F247" s="19"/>
      <c r="G247" s="26"/>
      <c r="H247" s="26"/>
      <c r="I247" s="26"/>
    </row>
    <row r="248" spans="1:9" x14ac:dyDescent="0.25">
      <c r="A248" s="6"/>
      <c r="B248" s="20" t="s">
        <v>193</v>
      </c>
      <c r="C248" s="21">
        <v>1201980302</v>
      </c>
      <c r="D248" s="19"/>
      <c r="E248" s="19"/>
      <c r="F248" s="19">
        <f>+E246</f>
        <v>291.66666666666663</v>
      </c>
      <c r="G248" s="26"/>
      <c r="H248" s="26"/>
      <c r="I248" s="26"/>
    </row>
    <row r="249" spans="1:9" x14ac:dyDescent="0.25">
      <c r="A249" s="6"/>
      <c r="B249" s="6" t="s">
        <v>195</v>
      </c>
      <c r="C249" s="21"/>
      <c r="D249" s="19"/>
      <c r="E249" s="19"/>
      <c r="F249" s="19"/>
      <c r="G249" s="26"/>
      <c r="H249" s="26"/>
      <c r="I249" s="26"/>
    </row>
    <row r="250" spans="1:9" x14ac:dyDescent="0.25">
      <c r="A250" s="6"/>
      <c r="B250" s="6" t="s">
        <v>194</v>
      </c>
      <c r="C250" s="21">
        <v>1201980303</v>
      </c>
      <c r="D250" s="19">
        <f>+F248</f>
        <v>291.66666666666663</v>
      </c>
      <c r="E250" s="19"/>
      <c r="F250" s="19"/>
      <c r="G250" s="26"/>
      <c r="H250" s="26"/>
      <c r="I250" s="26"/>
    </row>
    <row r="251" spans="1:9" x14ac:dyDescent="0.25">
      <c r="A251" s="6"/>
      <c r="B251" s="6"/>
      <c r="C251" s="21"/>
      <c r="D251" s="19"/>
      <c r="E251" s="19"/>
      <c r="F251" s="19"/>
      <c r="G251" s="26"/>
      <c r="H251" s="26"/>
      <c r="I251" s="26"/>
    </row>
    <row r="252" spans="1:9" x14ac:dyDescent="0.25">
      <c r="A252" s="6"/>
      <c r="B252" s="6" t="s">
        <v>273</v>
      </c>
      <c r="C252" s="21"/>
      <c r="D252" s="19"/>
      <c r="E252" s="19"/>
      <c r="F252" s="19"/>
      <c r="G252" s="26"/>
      <c r="H252" s="26"/>
      <c r="I252" s="26"/>
    </row>
    <row r="253" spans="1:9" x14ac:dyDescent="0.25">
      <c r="A253" s="6"/>
      <c r="B253" s="6" t="s">
        <v>217</v>
      </c>
      <c r="C253" s="21"/>
      <c r="D253" s="19"/>
      <c r="E253" s="19"/>
      <c r="F253" s="19"/>
      <c r="G253" s="26"/>
      <c r="H253" s="26"/>
      <c r="I253" s="26"/>
    </row>
    <row r="254" spans="1:9" x14ac:dyDescent="0.25">
      <c r="A254" s="6"/>
      <c r="B254" s="6"/>
      <c r="C254" s="21"/>
      <c r="D254" s="19"/>
      <c r="E254" s="19"/>
      <c r="F254" s="19"/>
      <c r="G254" s="26"/>
      <c r="H254" s="26"/>
      <c r="I254" s="26"/>
    </row>
    <row r="255" spans="1:9" x14ac:dyDescent="0.25">
      <c r="A255" s="6"/>
      <c r="B255" s="17" t="s">
        <v>279</v>
      </c>
      <c r="C255" s="21"/>
      <c r="D255" s="19"/>
      <c r="E255" s="19"/>
      <c r="F255" s="19"/>
      <c r="G255" s="26"/>
      <c r="H255" s="26"/>
      <c r="I255" s="26"/>
    </row>
    <row r="256" spans="1:9" x14ac:dyDescent="0.25">
      <c r="A256" s="18">
        <v>41120</v>
      </c>
      <c r="B256" s="20" t="s">
        <v>191</v>
      </c>
      <c r="C256" s="21">
        <v>4201</v>
      </c>
      <c r="D256" s="19"/>
      <c r="E256" s="19">
        <v>600</v>
      </c>
      <c r="F256" s="19"/>
      <c r="G256" s="26"/>
      <c r="H256" s="26"/>
      <c r="I256" s="26"/>
    </row>
    <row r="257" spans="1:9" x14ac:dyDescent="0.25">
      <c r="A257" s="6"/>
      <c r="B257" s="6" t="s">
        <v>192</v>
      </c>
      <c r="C257" s="21">
        <v>420102</v>
      </c>
      <c r="D257" s="19"/>
      <c r="E257" s="19"/>
      <c r="F257" s="19"/>
      <c r="G257" s="26"/>
      <c r="H257" s="26"/>
      <c r="I257" s="26"/>
    </row>
    <row r="258" spans="1:9" x14ac:dyDescent="0.25">
      <c r="A258" s="6"/>
      <c r="B258" s="6" t="s">
        <v>241</v>
      </c>
      <c r="C258" s="21">
        <v>42010203</v>
      </c>
      <c r="D258" s="19">
        <f>+E256</f>
        <v>600</v>
      </c>
      <c r="E258" s="19"/>
      <c r="F258" s="19"/>
      <c r="G258" s="26"/>
      <c r="H258" s="26"/>
      <c r="I258" s="26"/>
    </row>
    <row r="259" spans="1:9" x14ac:dyDescent="0.25">
      <c r="A259" s="6"/>
      <c r="B259" s="20" t="s">
        <v>41</v>
      </c>
      <c r="C259" s="21">
        <v>1107</v>
      </c>
      <c r="D259" s="19"/>
      <c r="E259" s="19">
        <f>+E256*0.13</f>
        <v>78</v>
      </c>
      <c r="F259" s="19"/>
      <c r="G259" s="26"/>
      <c r="H259" s="26"/>
      <c r="I259" s="26"/>
    </row>
    <row r="260" spans="1:9" x14ac:dyDescent="0.25">
      <c r="A260" s="6"/>
      <c r="B260" s="6" t="s">
        <v>35</v>
      </c>
      <c r="C260" s="21">
        <v>110701</v>
      </c>
      <c r="D260" s="19">
        <f>+E259</f>
        <v>78</v>
      </c>
      <c r="E260" s="19"/>
      <c r="F260" s="19"/>
      <c r="G260" s="26"/>
      <c r="H260" s="26"/>
      <c r="I260" s="26"/>
    </row>
    <row r="261" spans="1:9" x14ac:dyDescent="0.25">
      <c r="A261" s="6"/>
      <c r="B261" s="20" t="s">
        <v>210</v>
      </c>
      <c r="C261" s="21">
        <v>1101</v>
      </c>
      <c r="D261" s="19"/>
      <c r="E261" s="19"/>
      <c r="F261" s="19">
        <f>+E256+E259</f>
        <v>678</v>
      </c>
      <c r="G261" s="26"/>
      <c r="H261" s="26"/>
      <c r="I261" s="26"/>
    </row>
    <row r="262" spans="1:9" x14ac:dyDescent="0.25">
      <c r="A262" s="6"/>
      <c r="B262" s="6" t="s">
        <v>212</v>
      </c>
      <c r="C262" s="21">
        <v>11010201</v>
      </c>
      <c r="D262" s="19">
        <f>+F261</f>
        <v>678</v>
      </c>
      <c r="E262" s="19"/>
      <c r="F262" s="19"/>
      <c r="G262" s="26"/>
      <c r="H262" s="26"/>
      <c r="I262" s="26"/>
    </row>
    <row r="263" spans="1:9" x14ac:dyDescent="0.25">
      <c r="A263" s="6"/>
      <c r="B263" s="6"/>
      <c r="C263" s="21"/>
      <c r="D263" s="19"/>
      <c r="E263" s="19"/>
      <c r="F263" s="19"/>
      <c r="G263" s="26"/>
      <c r="H263" s="26"/>
      <c r="I263" s="26"/>
    </row>
    <row r="264" spans="1:9" x14ac:dyDescent="0.25">
      <c r="A264" s="6"/>
      <c r="B264" s="6" t="s">
        <v>275</v>
      </c>
      <c r="C264" s="21"/>
      <c r="D264" s="19"/>
      <c r="E264" s="19"/>
      <c r="F264" s="19"/>
      <c r="G264" s="26"/>
      <c r="H264" s="26"/>
      <c r="I264" s="26"/>
    </row>
    <row r="265" spans="1:9" x14ac:dyDescent="0.25">
      <c r="A265" s="6"/>
      <c r="B265" s="6" t="s">
        <v>276</v>
      </c>
      <c r="C265" s="21"/>
      <c r="D265" s="19"/>
      <c r="E265" s="19"/>
      <c r="F265" s="19"/>
      <c r="G265" s="26"/>
      <c r="H265" s="26"/>
      <c r="I265" s="26"/>
    </row>
    <row r="266" spans="1:9" x14ac:dyDescent="0.25">
      <c r="A266" s="6"/>
      <c r="B266" s="6"/>
      <c r="C266" s="21"/>
      <c r="D266" s="19"/>
      <c r="E266" s="19"/>
      <c r="F266" s="19"/>
      <c r="G266" s="26"/>
      <c r="H266" s="26"/>
      <c r="I266" s="26"/>
    </row>
    <row r="267" spans="1:9" x14ac:dyDescent="0.25">
      <c r="A267" s="6"/>
      <c r="B267" s="17" t="s">
        <v>280</v>
      </c>
      <c r="C267" s="21"/>
      <c r="D267" s="19"/>
      <c r="E267" s="19"/>
      <c r="F267" s="19"/>
      <c r="G267" s="26"/>
      <c r="H267" s="26"/>
      <c r="I267" s="26"/>
    </row>
    <row r="268" spans="1:9" x14ac:dyDescent="0.25">
      <c r="A268" s="18">
        <v>41136</v>
      </c>
      <c r="B268" s="20" t="s">
        <v>17</v>
      </c>
      <c r="C268" s="21"/>
      <c r="D268" s="19"/>
      <c r="E268" s="19">
        <v>600</v>
      </c>
      <c r="F268" s="19"/>
      <c r="G268" s="26"/>
      <c r="H268" s="26"/>
      <c r="I268" s="26"/>
    </row>
    <row r="269" spans="1:9" x14ac:dyDescent="0.25">
      <c r="A269" s="6"/>
      <c r="B269" s="6" t="s">
        <v>51</v>
      </c>
      <c r="C269" s="21"/>
      <c r="D269" s="19">
        <f>+E268</f>
        <v>600</v>
      </c>
      <c r="E269" s="19"/>
      <c r="F269" s="19"/>
      <c r="G269" s="26"/>
      <c r="H269" s="26"/>
      <c r="I269" s="26"/>
    </row>
    <row r="270" spans="1:9" x14ac:dyDescent="0.25">
      <c r="A270" s="6"/>
      <c r="B270" s="20" t="s">
        <v>264</v>
      </c>
      <c r="C270" s="21"/>
      <c r="D270" s="19"/>
      <c r="E270" s="19"/>
      <c r="F270" s="19">
        <f>+E268</f>
        <v>600</v>
      </c>
      <c r="G270" s="26"/>
      <c r="H270" s="26"/>
      <c r="I270" s="26"/>
    </row>
    <row r="271" spans="1:9" x14ac:dyDescent="0.25">
      <c r="A271" s="6"/>
      <c r="B271" s="6" t="s">
        <v>265</v>
      </c>
      <c r="C271" s="21"/>
      <c r="D271" s="19">
        <f>+F270</f>
        <v>600</v>
      </c>
      <c r="E271" s="19"/>
      <c r="F271" s="19"/>
      <c r="G271" s="26"/>
      <c r="H271" s="26"/>
      <c r="I271" s="26"/>
    </row>
    <row r="272" spans="1:9" x14ac:dyDescent="0.25">
      <c r="A272" s="6"/>
      <c r="B272" s="6"/>
      <c r="C272" s="21"/>
      <c r="D272" s="19"/>
      <c r="E272" s="19"/>
      <c r="F272" s="19"/>
      <c r="G272" s="26"/>
      <c r="H272" s="26"/>
      <c r="I272" s="26"/>
    </row>
    <row r="273" spans="1:9" x14ac:dyDescent="0.25">
      <c r="A273" s="6"/>
      <c r="B273" s="6" t="s">
        <v>269</v>
      </c>
      <c r="C273" s="21"/>
      <c r="D273" s="19"/>
      <c r="E273" s="19"/>
      <c r="F273" s="19"/>
      <c r="G273" s="26"/>
      <c r="H273" s="26"/>
      <c r="I273" s="26"/>
    </row>
    <row r="274" spans="1:9" x14ac:dyDescent="0.25">
      <c r="A274" s="6"/>
      <c r="B274" s="6"/>
      <c r="C274" s="21"/>
      <c r="D274" s="19"/>
      <c r="E274" s="19"/>
      <c r="F274" s="19"/>
      <c r="G274" s="26"/>
      <c r="H274" s="26"/>
      <c r="I274" s="26"/>
    </row>
    <row r="275" spans="1:9" x14ac:dyDescent="0.25">
      <c r="A275" s="6"/>
      <c r="B275" s="17" t="s">
        <v>284</v>
      </c>
      <c r="C275" s="21"/>
      <c r="D275" s="19"/>
      <c r="E275" s="19"/>
      <c r="F275" s="19"/>
      <c r="G275" s="26"/>
      <c r="H275" s="26"/>
      <c r="I275" s="26"/>
    </row>
    <row r="276" spans="1:9" x14ac:dyDescent="0.25">
      <c r="A276" s="18">
        <v>41151</v>
      </c>
      <c r="B276" s="20" t="s">
        <v>191</v>
      </c>
      <c r="C276" s="21">
        <v>4201</v>
      </c>
      <c r="D276" s="19"/>
      <c r="E276" s="19">
        <f>AJUSTES!I63*30</f>
        <v>291.66666666666663</v>
      </c>
      <c r="F276" s="19"/>
      <c r="G276" s="26"/>
      <c r="H276" s="26"/>
      <c r="I276" s="26"/>
    </row>
    <row r="277" spans="1:9" x14ac:dyDescent="0.25">
      <c r="A277" s="6"/>
      <c r="B277" s="6" t="s">
        <v>192</v>
      </c>
      <c r="C277" s="21">
        <v>420102</v>
      </c>
      <c r="D277" s="19">
        <f>+E276</f>
        <v>291.66666666666663</v>
      </c>
      <c r="E277" s="19"/>
      <c r="F277" s="19"/>
      <c r="G277" s="26"/>
      <c r="H277" s="26"/>
      <c r="I277" s="26"/>
    </row>
    <row r="278" spans="1:9" x14ac:dyDescent="0.25">
      <c r="A278" s="6"/>
      <c r="B278" s="20" t="s">
        <v>193</v>
      </c>
      <c r="C278" s="21">
        <v>1201980302</v>
      </c>
      <c r="D278" s="19"/>
      <c r="E278" s="19"/>
      <c r="F278" s="19">
        <f>+E276</f>
        <v>291.66666666666663</v>
      </c>
      <c r="G278" s="26"/>
      <c r="H278" s="26"/>
      <c r="I278" s="26"/>
    </row>
    <row r="279" spans="1:9" x14ac:dyDescent="0.25">
      <c r="A279" s="6"/>
      <c r="B279" s="6" t="s">
        <v>195</v>
      </c>
      <c r="C279" s="21"/>
      <c r="D279" s="19"/>
      <c r="E279" s="19"/>
      <c r="F279" s="19"/>
      <c r="G279" s="26"/>
      <c r="H279" s="26"/>
      <c r="I279" s="26"/>
    </row>
    <row r="280" spans="1:9" x14ac:dyDescent="0.25">
      <c r="A280" s="6"/>
      <c r="B280" s="6" t="s">
        <v>194</v>
      </c>
      <c r="C280" s="21">
        <v>1201980303</v>
      </c>
      <c r="D280" s="19">
        <f>+F278</f>
        <v>291.66666666666663</v>
      </c>
      <c r="E280" s="19"/>
      <c r="F280" s="19"/>
      <c r="G280" s="26"/>
      <c r="H280" s="26"/>
      <c r="I280" s="26"/>
    </row>
    <row r="281" spans="1:9" x14ac:dyDescent="0.25">
      <c r="A281" s="6"/>
      <c r="B281" s="6"/>
      <c r="C281" s="21"/>
      <c r="D281" s="19"/>
      <c r="E281" s="19"/>
      <c r="F281" s="19"/>
      <c r="G281" s="26"/>
      <c r="H281" s="26"/>
      <c r="I281" s="26"/>
    </row>
    <row r="282" spans="1:9" x14ac:dyDescent="0.25">
      <c r="A282" s="6"/>
      <c r="B282" s="6" t="s">
        <v>281</v>
      </c>
      <c r="C282" s="21"/>
      <c r="D282" s="19"/>
      <c r="E282" s="19"/>
      <c r="F282" s="19"/>
      <c r="G282" s="26"/>
      <c r="H282" s="26"/>
      <c r="I282" s="26"/>
    </row>
    <row r="283" spans="1:9" x14ac:dyDescent="0.25">
      <c r="A283" s="6"/>
      <c r="B283" s="6" t="s">
        <v>217</v>
      </c>
      <c r="C283" s="21"/>
      <c r="D283" s="19"/>
      <c r="E283" s="19"/>
      <c r="F283" s="19"/>
      <c r="G283" s="26"/>
      <c r="H283" s="26"/>
      <c r="I283" s="26"/>
    </row>
    <row r="284" spans="1:9" x14ac:dyDescent="0.25">
      <c r="A284" s="6"/>
      <c r="B284" s="6"/>
      <c r="C284" s="21"/>
      <c r="D284" s="19"/>
      <c r="E284" s="19"/>
      <c r="F284" s="19"/>
      <c r="G284" s="26"/>
      <c r="H284" s="26"/>
      <c r="I284" s="26"/>
    </row>
    <row r="285" spans="1:9" x14ac:dyDescent="0.25">
      <c r="A285" s="6"/>
      <c r="B285" s="17" t="s">
        <v>285</v>
      </c>
      <c r="C285" s="21"/>
      <c r="D285" s="19"/>
      <c r="E285" s="19"/>
      <c r="F285" s="19"/>
      <c r="G285" s="26"/>
      <c r="H285" s="26"/>
      <c r="I285" s="26"/>
    </row>
    <row r="286" spans="1:9" x14ac:dyDescent="0.25">
      <c r="A286" s="18">
        <v>41151</v>
      </c>
      <c r="B286" s="20" t="s">
        <v>191</v>
      </c>
      <c r="C286" s="21">
        <v>4201</v>
      </c>
      <c r="D286" s="19"/>
      <c r="E286" s="19">
        <v>600</v>
      </c>
      <c r="F286" s="19"/>
      <c r="G286" s="26"/>
      <c r="H286" s="26"/>
      <c r="I286" s="26"/>
    </row>
    <row r="287" spans="1:9" x14ac:dyDescent="0.25">
      <c r="A287" s="6"/>
      <c r="B287" s="6" t="s">
        <v>192</v>
      </c>
      <c r="C287" s="21">
        <v>420102</v>
      </c>
      <c r="D287" s="19"/>
      <c r="E287" s="19"/>
      <c r="F287" s="19"/>
      <c r="G287" s="26"/>
      <c r="H287" s="26"/>
      <c r="I287" s="26"/>
    </row>
    <row r="288" spans="1:9" x14ac:dyDescent="0.25">
      <c r="A288" s="6"/>
      <c r="B288" s="6" t="s">
        <v>241</v>
      </c>
      <c r="C288" s="21">
        <v>42010203</v>
      </c>
      <c r="D288" s="19">
        <f>+E286</f>
        <v>600</v>
      </c>
      <c r="E288" s="19"/>
      <c r="F288" s="19"/>
      <c r="G288" s="26"/>
      <c r="H288" s="26"/>
      <c r="I288" s="26"/>
    </row>
    <row r="289" spans="1:9" x14ac:dyDescent="0.25">
      <c r="A289" s="6"/>
      <c r="B289" s="20" t="s">
        <v>41</v>
      </c>
      <c r="C289" s="21">
        <v>1107</v>
      </c>
      <c r="D289" s="19"/>
      <c r="E289" s="19">
        <f>+E286*0.13</f>
        <v>78</v>
      </c>
      <c r="F289" s="19"/>
      <c r="G289" s="26"/>
      <c r="H289" s="26"/>
      <c r="I289" s="26"/>
    </row>
    <row r="290" spans="1:9" x14ac:dyDescent="0.25">
      <c r="A290" s="6"/>
      <c r="B290" s="6" t="s">
        <v>35</v>
      </c>
      <c r="C290" s="21">
        <v>110701</v>
      </c>
      <c r="D290" s="19"/>
      <c r="E290" s="19"/>
      <c r="F290" s="19"/>
      <c r="G290" s="26"/>
      <c r="H290" s="26"/>
      <c r="I290" s="26"/>
    </row>
    <row r="291" spans="1:9" x14ac:dyDescent="0.25">
      <c r="A291" s="6"/>
      <c r="B291" s="20" t="s">
        <v>210</v>
      </c>
      <c r="C291" s="21">
        <v>1101</v>
      </c>
      <c r="D291" s="19"/>
      <c r="E291" s="19"/>
      <c r="F291" s="19">
        <f>+E286+E289</f>
        <v>678</v>
      </c>
      <c r="G291" s="26"/>
      <c r="H291" s="26"/>
      <c r="I291" s="26"/>
    </row>
    <row r="292" spans="1:9" x14ac:dyDescent="0.25">
      <c r="A292" s="6"/>
      <c r="B292" s="6" t="s">
        <v>212</v>
      </c>
      <c r="C292" s="21">
        <v>11010201</v>
      </c>
      <c r="D292" s="19">
        <f>+F291</f>
        <v>678</v>
      </c>
      <c r="E292" s="19"/>
      <c r="F292" s="19"/>
      <c r="G292" s="26"/>
      <c r="H292" s="26"/>
      <c r="I292" s="26"/>
    </row>
    <row r="293" spans="1:9" x14ac:dyDescent="0.25">
      <c r="A293" s="6"/>
      <c r="B293" s="6"/>
      <c r="C293" s="21"/>
      <c r="D293" s="19"/>
      <c r="E293" s="19"/>
      <c r="F293" s="19"/>
      <c r="G293" s="26"/>
      <c r="H293" s="26"/>
      <c r="I293" s="26"/>
    </row>
    <row r="294" spans="1:9" x14ac:dyDescent="0.25">
      <c r="A294" s="6"/>
      <c r="B294" s="6" t="s">
        <v>282</v>
      </c>
      <c r="C294" s="21"/>
      <c r="D294" s="19"/>
      <c r="E294" s="19"/>
      <c r="F294" s="19"/>
      <c r="G294" s="26"/>
      <c r="H294" s="26"/>
      <c r="I294" s="26"/>
    </row>
    <row r="295" spans="1:9" x14ac:dyDescent="0.25">
      <c r="A295" s="6"/>
      <c r="B295" s="6" t="s">
        <v>283</v>
      </c>
      <c r="C295" s="21"/>
      <c r="D295" s="19"/>
      <c r="E295" s="19"/>
      <c r="F295" s="19"/>
      <c r="G295" s="26"/>
      <c r="H295" s="26"/>
      <c r="I295" s="26"/>
    </row>
    <row r="296" spans="1:9" x14ac:dyDescent="0.25">
      <c r="A296" s="6"/>
      <c r="B296" s="6"/>
      <c r="C296" s="21"/>
      <c r="D296" s="19"/>
      <c r="E296" s="19"/>
      <c r="F296" s="19"/>
      <c r="G296" s="26"/>
      <c r="H296" s="26"/>
      <c r="I296" s="26"/>
    </row>
    <row r="297" spans="1:9" x14ac:dyDescent="0.25">
      <c r="A297" s="6"/>
      <c r="B297" s="17" t="s">
        <v>290</v>
      </c>
      <c r="C297" s="21"/>
      <c r="D297" s="19"/>
      <c r="E297" s="19"/>
      <c r="F297" s="19"/>
      <c r="G297" s="26"/>
      <c r="H297" s="26"/>
      <c r="I297" s="26"/>
    </row>
    <row r="298" spans="1:9" x14ac:dyDescent="0.25">
      <c r="A298" s="18">
        <v>41182</v>
      </c>
      <c r="B298" s="20" t="s">
        <v>191</v>
      </c>
      <c r="C298" s="21">
        <v>4201</v>
      </c>
      <c r="D298" s="19"/>
      <c r="E298" s="19">
        <f>AJUSTES!I63*30</f>
        <v>291.66666666666663</v>
      </c>
      <c r="F298" s="19"/>
      <c r="G298" s="26"/>
      <c r="H298" s="26"/>
      <c r="I298" s="26"/>
    </row>
    <row r="299" spans="1:9" x14ac:dyDescent="0.25">
      <c r="A299" s="6"/>
      <c r="B299" s="6" t="s">
        <v>192</v>
      </c>
      <c r="C299" s="21">
        <v>420102</v>
      </c>
      <c r="D299" s="19">
        <f>+E298</f>
        <v>291.66666666666663</v>
      </c>
      <c r="E299" s="19"/>
      <c r="F299" s="19"/>
      <c r="G299" s="26"/>
      <c r="H299" s="26"/>
      <c r="I299" s="26"/>
    </row>
    <row r="300" spans="1:9" x14ac:dyDescent="0.25">
      <c r="A300" s="6"/>
      <c r="B300" s="20" t="s">
        <v>193</v>
      </c>
      <c r="C300" s="21">
        <v>1201980302</v>
      </c>
      <c r="D300" s="19"/>
      <c r="E300" s="19"/>
      <c r="F300" s="19">
        <f>+E298</f>
        <v>291.66666666666663</v>
      </c>
      <c r="G300" s="26"/>
      <c r="H300" s="26"/>
      <c r="I300" s="26"/>
    </row>
    <row r="301" spans="1:9" x14ac:dyDescent="0.25">
      <c r="A301" s="6"/>
      <c r="B301" s="6" t="s">
        <v>195</v>
      </c>
      <c r="C301" s="21"/>
      <c r="D301" s="19"/>
      <c r="E301" s="19"/>
      <c r="F301" s="19"/>
      <c r="G301" s="26"/>
      <c r="H301" s="26"/>
      <c r="I301" s="26"/>
    </row>
    <row r="302" spans="1:9" x14ac:dyDescent="0.25">
      <c r="A302" s="6"/>
      <c r="B302" s="6" t="s">
        <v>194</v>
      </c>
      <c r="C302" s="21">
        <v>1201980303</v>
      </c>
      <c r="D302" s="19">
        <f>+F300</f>
        <v>291.66666666666663</v>
      </c>
      <c r="E302" s="19"/>
      <c r="F302" s="19"/>
      <c r="G302" s="26"/>
      <c r="H302" s="26"/>
      <c r="I302" s="26"/>
    </row>
    <row r="303" spans="1:9" x14ac:dyDescent="0.25">
      <c r="A303" s="6"/>
      <c r="B303" s="6"/>
      <c r="C303" s="21"/>
      <c r="D303" s="19"/>
      <c r="E303" s="19"/>
      <c r="F303" s="19"/>
      <c r="G303" s="26"/>
      <c r="H303" s="26"/>
      <c r="I303" s="26"/>
    </row>
    <row r="304" spans="1:9" x14ac:dyDescent="0.25">
      <c r="A304" s="6"/>
      <c r="B304" s="6" t="s">
        <v>286</v>
      </c>
      <c r="C304" s="21"/>
      <c r="D304" s="19"/>
      <c r="E304" s="19"/>
      <c r="F304" s="19"/>
      <c r="G304" s="26"/>
      <c r="H304" s="26"/>
      <c r="I304" s="26"/>
    </row>
    <row r="305" spans="1:9" x14ac:dyDescent="0.25">
      <c r="A305" s="6"/>
      <c r="B305" s="6" t="s">
        <v>287</v>
      </c>
      <c r="C305" s="21"/>
      <c r="D305" s="19"/>
      <c r="E305" s="19"/>
      <c r="F305" s="19"/>
      <c r="G305" s="26"/>
      <c r="H305" s="26"/>
      <c r="I305" s="26"/>
    </row>
    <row r="306" spans="1:9" x14ac:dyDescent="0.25">
      <c r="A306" s="6"/>
      <c r="B306" s="6"/>
      <c r="C306" s="21"/>
      <c r="D306" s="19"/>
      <c r="E306" s="19"/>
      <c r="F306" s="19"/>
      <c r="G306" s="26"/>
      <c r="H306" s="26"/>
      <c r="I306" s="26"/>
    </row>
    <row r="307" spans="1:9" x14ac:dyDescent="0.25">
      <c r="A307" s="6"/>
      <c r="B307" s="17" t="s">
        <v>308</v>
      </c>
      <c r="C307" s="21"/>
      <c r="D307" s="19"/>
      <c r="E307" s="19"/>
      <c r="F307" s="19"/>
      <c r="G307" s="26"/>
      <c r="H307" s="26"/>
      <c r="I307" s="26"/>
    </row>
    <row r="308" spans="1:9" x14ac:dyDescent="0.25">
      <c r="A308" s="18">
        <v>41182</v>
      </c>
      <c r="B308" s="20" t="s">
        <v>191</v>
      </c>
      <c r="C308" s="21">
        <v>4201</v>
      </c>
      <c r="D308" s="19"/>
      <c r="E308" s="19">
        <v>600</v>
      </c>
      <c r="F308" s="19"/>
      <c r="G308" s="26"/>
      <c r="H308" s="26"/>
      <c r="I308" s="26"/>
    </row>
    <row r="309" spans="1:9" x14ac:dyDescent="0.25">
      <c r="A309" s="6"/>
      <c r="B309" s="6" t="s">
        <v>192</v>
      </c>
      <c r="C309" s="21">
        <v>420102</v>
      </c>
      <c r="D309" s="19"/>
      <c r="E309" s="19"/>
      <c r="F309" s="19"/>
      <c r="G309" s="26"/>
      <c r="H309" s="26"/>
      <c r="I309" s="26"/>
    </row>
    <row r="310" spans="1:9" x14ac:dyDescent="0.25">
      <c r="A310" s="6"/>
      <c r="B310" s="6" t="s">
        <v>241</v>
      </c>
      <c r="C310" s="21">
        <v>42010203</v>
      </c>
      <c r="D310" s="19">
        <f>+E308</f>
        <v>600</v>
      </c>
      <c r="E310" s="19"/>
      <c r="F310" s="19"/>
      <c r="G310" s="26"/>
      <c r="H310" s="26"/>
      <c r="I310" s="26"/>
    </row>
    <row r="311" spans="1:9" x14ac:dyDescent="0.25">
      <c r="A311" s="6"/>
      <c r="B311" s="20" t="s">
        <v>41</v>
      </c>
      <c r="C311" s="21">
        <v>1107</v>
      </c>
      <c r="D311" s="19"/>
      <c r="E311" s="19">
        <f>+E308*0.13</f>
        <v>78</v>
      </c>
      <c r="F311" s="19"/>
      <c r="G311" s="26"/>
      <c r="H311" s="26"/>
      <c r="I311" s="26"/>
    </row>
    <row r="312" spans="1:9" x14ac:dyDescent="0.25">
      <c r="A312" s="6"/>
      <c r="B312" s="6" t="s">
        <v>35</v>
      </c>
      <c r="C312" s="21">
        <v>110701</v>
      </c>
      <c r="D312" s="19"/>
      <c r="E312" s="19"/>
      <c r="F312" s="19"/>
      <c r="G312" s="26"/>
      <c r="H312" s="26"/>
      <c r="I312" s="26"/>
    </row>
    <row r="313" spans="1:9" x14ac:dyDescent="0.25">
      <c r="A313" s="6"/>
      <c r="B313" s="20" t="s">
        <v>210</v>
      </c>
      <c r="C313" s="21">
        <v>1101</v>
      </c>
      <c r="D313" s="19"/>
      <c r="E313" s="19"/>
      <c r="F313" s="19">
        <f>+E308+E311</f>
        <v>678</v>
      </c>
      <c r="G313" s="26"/>
      <c r="H313" s="26"/>
      <c r="I313" s="26"/>
    </row>
    <row r="314" spans="1:9" x14ac:dyDescent="0.25">
      <c r="A314" s="6"/>
      <c r="B314" s="6" t="s">
        <v>212</v>
      </c>
      <c r="C314" s="21">
        <v>11010201</v>
      </c>
      <c r="D314" s="19">
        <f>+F313</f>
        <v>678</v>
      </c>
      <c r="E314" s="19"/>
      <c r="F314" s="19"/>
      <c r="G314" s="26"/>
      <c r="H314" s="26"/>
      <c r="I314" s="26"/>
    </row>
    <row r="315" spans="1:9" x14ac:dyDescent="0.25">
      <c r="A315" s="6"/>
      <c r="B315" s="6"/>
      <c r="C315" s="21"/>
      <c r="D315" s="19"/>
      <c r="E315" s="19"/>
      <c r="F315" s="19"/>
      <c r="G315" s="26"/>
      <c r="H315" s="26"/>
      <c r="I315" s="26"/>
    </row>
    <row r="316" spans="1:9" x14ac:dyDescent="0.25">
      <c r="A316" s="6"/>
      <c r="B316" s="6" t="s">
        <v>288</v>
      </c>
      <c r="C316" s="21"/>
      <c r="D316" s="19"/>
      <c r="E316" s="19"/>
      <c r="F316" s="19"/>
      <c r="G316" s="26"/>
      <c r="H316" s="26"/>
      <c r="I316" s="26"/>
    </row>
    <row r="317" spans="1:9" x14ac:dyDescent="0.25">
      <c r="A317" s="6"/>
      <c r="B317" s="6" t="s">
        <v>289</v>
      </c>
      <c r="C317" s="21"/>
      <c r="D317" s="19"/>
      <c r="E317" s="19"/>
      <c r="F317" s="19"/>
      <c r="G317" s="26"/>
      <c r="H317" s="26"/>
      <c r="I317" s="26"/>
    </row>
    <row r="318" spans="1:9" x14ac:dyDescent="0.25">
      <c r="A318" s="6"/>
      <c r="B318" s="6"/>
      <c r="C318" s="21"/>
      <c r="D318" s="19"/>
      <c r="E318" s="19"/>
      <c r="F318" s="19"/>
      <c r="G318" s="26"/>
      <c r="H318" s="26"/>
      <c r="I318" s="26"/>
    </row>
    <row r="319" spans="1:9" x14ac:dyDescent="0.25">
      <c r="A319" s="6"/>
      <c r="B319" s="17" t="s">
        <v>309</v>
      </c>
      <c r="C319" s="21"/>
      <c r="D319" s="19"/>
      <c r="E319" s="19"/>
      <c r="F319" s="19"/>
      <c r="G319" s="26"/>
      <c r="H319" s="26"/>
      <c r="I319" s="26"/>
    </row>
    <row r="320" spans="1:9" x14ac:dyDescent="0.25">
      <c r="A320" s="18">
        <v>41212</v>
      </c>
      <c r="B320" s="20" t="s">
        <v>191</v>
      </c>
      <c r="C320" s="21">
        <v>4201</v>
      </c>
      <c r="D320" s="19"/>
      <c r="E320" s="19">
        <f>E298</f>
        <v>291.66666666666663</v>
      </c>
      <c r="F320" s="19"/>
      <c r="G320" s="26"/>
      <c r="H320" s="26"/>
      <c r="I320" s="26"/>
    </row>
    <row r="321" spans="1:9" x14ac:dyDescent="0.25">
      <c r="A321" s="6"/>
      <c r="B321" s="6" t="s">
        <v>192</v>
      </c>
      <c r="C321" s="21">
        <v>420102</v>
      </c>
      <c r="D321" s="19">
        <f>+E320</f>
        <v>291.66666666666663</v>
      </c>
      <c r="E321" s="19"/>
      <c r="F321" s="19"/>
      <c r="G321" s="26"/>
      <c r="H321" s="26"/>
      <c r="I321" s="26"/>
    </row>
    <row r="322" spans="1:9" x14ac:dyDescent="0.25">
      <c r="A322" s="6"/>
      <c r="B322" s="20" t="s">
        <v>193</v>
      </c>
      <c r="C322" s="21">
        <v>1201980302</v>
      </c>
      <c r="D322" s="19"/>
      <c r="E322" s="19"/>
      <c r="F322" s="19">
        <f>+E320</f>
        <v>291.66666666666663</v>
      </c>
      <c r="G322" s="26"/>
      <c r="H322" s="26"/>
      <c r="I322" s="26"/>
    </row>
    <row r="323" spans="1:9" x14ac:dyDescent="0.25">
      <c r="A323" s="6"/>
      <c r="B323" s="6" t="s">
        <v>195</v>
      </c>
      <c r="C323" s="21"/>
      <c r="D323" s="19"/>
      <c r="E323" s="19"/>
      <c r="F323" s="19"/>
      <c r="G323" s="26"/>
      <c r="H323" s="26"/>
      <c r="I323" s="26"/>
    </row>
    <row r="324" spans="1:9" x14ac:dyDescent="0.25">
      <c r="A324" s="6"/>
      <c r="B324" s="6" t="s">
        <v>194</v>
      </c>
      <c r="C324" s="21">
        <v>1201980303</v>
      </c>
      <c r="D324" s="19">
        <f>+F322</f>
        <v>291.66666666666663</v>
      </c>
      <c r="E324" s="19"/>
      <c r="F324" s="19"/>
      <c r="G324" s="26"/>
      <c r="H324" s="26"/>
      <c r="I324" s="26"/>
    </row>
    <row r="325" spans="1:9" x14ac:dyDescent="0.25">
      <c r="A325" s="6"/>
      <c r="B325" s="6"/>
      <c r="C325" s="21"/>
      <c r="D325" s="19"/>
      <c r="E325" s="19"/>
      <c r="F325" s="19"/>
      <c r="G325" s="26"/>
      <c r="H325" s="26"/>
      <c r="I325" s="26"/>
    </row>
    <row r="326" spans="1:9" x14ac:dyDescent="0.25">
      <c r="A326" s="6"/>
      <c r="B326" s="6" t="s">
        <v>291</v>
      </c>
      <c r="C326" s="21"/>
      <c r="D326" s="19"/>
      <c r="E326" s="19"/>
      <c r="F326" s="19"/>
      <c r="G326" s="26"/>
      <c r="H326" s="26"/>
      <c r="I326" s="26"/>
    </row>
    <row r="327" spans="1:9" x14ac:dyDescent="0.25">
      <c r="A327" s="6"/>
      <c r="B327" s="6" t="s">
        <v>217</v>
      </c>
      <c r="C327" s="21"/>
      <c r="D327" s="19"/>
      <c r="E327" s="19"/>
      <c r="F327" s="19"/>
      <c r="G327" s="26"/>
      <c r="H327" s="26"/>
      <c r="I327" s="26"/>
    </row>
    <row r="328" spans="1:9" x14ac:dyDescent="0.25">
      <c r="A328" s="6"/>
      <c r="B328" s="6"/>
      <c r="C328" s="21"/>
      <c r="D328" s="19"/>
      <c r="E328" s="19"/>
      <c r="F328" s="19"/>
      <c r="G328" s="26"/>
      <c r="H328" s="26"/>
      <c r="I328" s="26"/>
    </row>
    <row r="329" spans="1:9" x14ac:dyDescent="0.25">
      <c r="A329" s="6"/>
      <c r="B329" s="6"/>
      <c r="C329" s="21"/>
      <c r="D329" s="19"/>
      <c r="E329" s="19"/>
      <c r="F329" s="19"/>
      <c r="G329" s="26"/>
      <c r="H329" s="26"/>
      <c r="I329" s="26"/>
    </row>
    <row r="330" spans="1:9" x14ac:dyDescent="0.25">
      <c r="A330" s="6"/>
      <c r="B330" s="6"/>
      <c r="C330" s="21"/>
      <c r="D330" s="19"/>
      <c r="E330" s="19"/>
      <c r="F330" s="19"/>
      <c r="G330" s="26"/>
      <c r="H330" s="26"/>
      <c r="I330" s="26"/>
    </row>
    <row r="331" spans="1:9" x14ac:dyDescent="0.25">
      <c r="A331" s="6"/>
      <c r="B331" s="6"/>
      <c r="C331" s="21"/>
      <c r="D331" s="19"/>
      <c r="E331" s="19"/>
      <c r="F331" s="19"/>
      <c r="G331" s="26"/>
      <c r="H331" s="26"/>
      <c r="I331" s="26"/>
    </row>
    <row r="332" spans="1:9" x14ac:dyDescent="0.25">
      <c r="A332" s="6"/>
      <c r="B332" s="6"/>
      <c r="C332" s="21"/>
      <c r="D332" s="19"/>
      <c r="E332" s="19"/>
      <c r="F332" s="19"/>
      <c r="G332" s="26"/>
      <c r="H332" s="26"/>
      <c r="I332" s="26"/>
    </row>
    <row r="333" spans="1:9" x14ac:dyDescent="0.25">
      <c r="A333" s="6"/>
      <c r="B333" s="6"/>
      <c r="C333" s="21"/>
      <c r="D333" s="19"/>
      <c r="E333" s="19"/>
      <c r="F333" s="19"/>
      <c r="G333" s="26"/>
      <c r="H333" s="26"/>
      <c r="I333" s="26"/>
    </row>
    <row r="334" spans="1:9" x14ac:dyDescent="0.25">
      <c r="A334" s="6"/>
      <c r="B334" s="6"/>
      <c r="C334" s="21"/>
      <c r="D334" s="19"/>
      <c r="E334" s="19"/>
      <c r="F334" s="19"/>
      <c r="G334" s="26"/>
      <c r="H334" s="26"/>
      <c r="I334" s="26"/>
    </row>
    <row r="335" spans="1:9" x14ac:dyDescent="0.25">
      <c r="A335" s="6"/>
      <c r="B335" s="6"/>
      <c r="C335" s="21"/>
      <c r="D335" s="19"/>
      <c r="E335" s="19"/>
      <c r="F335" s="19"/>
      <c r="G335" s="26"/>
      <c r="H335" s="26"/>
      <c r="I335" s="26"/>
    </row>
    <row r="336" spans="1:9" x14ac:dyDescent="0.25">
      <c r="A336" s="6"/>
      <c r="B336" s="6"/>
      <c r="C336" s="21"/>
      <c r="D336" s="19"/>
      <c r="E336" s="19"/>
      <c r="F336" s="19"/>
      <c r="G336" s="26"/>
      <c r="H336" s="26"/>
      <c r="I336" s="26"/>
    </row>
    <row r="337" spans="1:9" x14ac:dyDescent="0.25">
      <c r="A337" s="6"/>
      <c r="B337" s="6"/>
      <c r="C337" s="21"/>
      <c r="D337" s="19"/>
      <c r="E337" s="19"/>
      <c r="F337" s="19"/>
      <c r="G337" s="26"/>
      <c r="H337" s="26"/>
      <c r="I337" s="26"/>
    </row>
  </sheetData>
  <mergeCells count="2">
    <mergeCell ref="A1:F1"/>
    <mergeCell ref="A2:F2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3:H458"/>
  <sheetViews>
    <sheetView workbookViewId="0"/>
  </sheetViews>
  <sheetFormatPr baseColWidth="10" defaultRowHeight="15" x14ac:dyDescent="0.25"/>
  <cols>
    <col min="1" max="16384" width="11.42578125" style="1"/>
  </cols>
  <sheetData>
    <row r="3" spans="1:8" x14ac:dyDescent="0.25">
      <c r="B3" s="55" t="s">
        <v>17</v>
      </c>
      <c r="H3" s="56">
        <v>1101</v>
      </c>
    </row>
    <row r="4" spans="1:8" x14ac:dyDescent="0.25">
      <c r="A4" s="38"/>
      <c r="B4" s="39" t="s">
        <v>0</v>
      </c>
      <c r="C4" s="98" t="s">
        <v>146</v>
      </c>
      <c r="D4" s="99"/>
      <c r="E4" s="39" t="s">
        <v>147</v>
      </c>
      <c r="F4" s="39" t="s">
        <v>138</v>
      </c>
      <c r="G4" s="39" t="s">
        <v>148</v>
      </c>
      <c r="H4" s="40" t="s">
        <v>149</v>
      </c>
    </row>
    <row r="5" spans="1:8" x14ac:dyDescent="0.25">
      <c r="A5" s="32"/>
      <c r="B5" s="209">
        <v>40923</v>
      </c>
      <c r="C5" s="30"/>
      <c r="D5" s="31"/>
      <c r="E5" s="29" t="s">
        <v>301</v>
      </c>
      <c r="F5" s="208">
        <f>'LIBRO DIARIO'!E6</f>
        <v>15000</v>
      </c>
      <c r="G5" s="29"/>
      <c r="H5" s="211">
        <f>+F5</f>
        <v>15000</v>
      </c>
    </row>
    <row r="6" spans="1:8" x14ac:dyDescent="0.25">
      <c r="A6" s="28"/>
      <c r="B6" s="210">
        <v>40954</v>
      </c>
      <c r="C6" s="28"/>
      <c r="D6" s="33"/>
      <c r="E6" s="32" t="s">
        <v>302</v>
      </c>
      <c r="F6" s="28"/>
      <c r="G6" s="212">
        <f>'LIBRO DIARIO'!F35</f>
        <v>7910</v>
      </c>
      <c r="H6" s="213">
        <f>+H5-G6</f>
        <v>7090</v>
      </c>
    </row>
    <row r="7" spans="1:8" x14ac:dyDescent="0.25">
      <c r="A7" s="28"/>
      <c r="B7" s="210">
        <v>40954</v>
      </c>
      <c r="C7" s="28"/>
      <c r="D7" s="33"/>
      <c r="E7" s="32" t="s">
        <v>303</v>
      </c>
      <c r="F7" s="28"/>
      <c r="G7" s="212">
        <f>'LIBRO DIARIO'!F46</f>
        <v>3390</v>
      </c>
      <c r="H7" s="213">
        <f>+H6-G7</f>
        <v>3700</v>
      </c>
    </row>
    <row r="8" spans="1:8" x14ac:dyDescent="0.25">
      <c r="A8" s="28"/>
      <c r="B8" s="210">
        <v>40954</v>
      </c>
      <c r="C8" s="28"/>
      <c r="D8" s="33"/>
      <c r="E8" s="32" t="s">
        <v>304</v>
      </c>
      <c r="F8" s="28"/>
      <c r="G8" s="212">
        <f>'LIBRO DIARIO'!F56</f>
        <v>208</v>
      </c>
      <c r="H8" s="213">
        <f>+H7-G8</f>
        <v>3492</v>
      </c>
    </row>
    <row r="9" spans="1:8" x14ac:dyDescent="0.25">
      <c r="A9" s="28"/>
      <c r="B9" s="210">
        <v>40967</v>
      </c>
      <c r="C9" s="28"/>
      <c r="D9" s="33"/>
      <c r="E9" s="32" t="s">
        <v>305</v>
      </c>
      <c r="F9" s="28"/>
      <c r="G9" s="212">
        <f>'LIBRO DIARIO'!F79</f>
        <v>293.8</v>
      </c>
      <c r="H9" s="213">
        <f>+H8-G9</f>
        <v>3198.2</v>
      </c>
    </row>
    <row r="10" spans="1:8" x14ac:dyDescent="0.25">
      <c r="A10" s="28"/>
      <c r="B10" s="210">
        <v>40983</v>
      </c>
      <c r="C10" s="28"/>
      <c r="D10" s="33"/>
      <c r="E10" s="32" t="s">
        <v>306</v>
      </c>
      <c r="F10" s="214">
        <f>'LIBRO DIARIO'!E86</f>
        <v>1808</v>
      </c>
      <c r="G10" s="32"/>
      <c r="H10" s="213">
        <f>+H9+F10</f>
        <v>5006.2</v>
      </c>
    </row>
    <row r="11" spans="1:8" x14ac:dyDescent="0.25">
      <c r="A11" s="28"/>
      <c r="B11" s="210">
        <v>40998</v>
      </c>
      <c r="C11" s="28"/>
      <c r="D11" s="33"/>
      <c r="E11" s="32" t="s">
        <v>307</v>
      </c>
      <c r="F11" s="28"/>
      <c r="G11" s="212">
        <f>'LIBRO DIARIO'!F114</f>
        <v>678</v>
      </c>
      <c r="H11" s="213">
        <f>+H10-G11</f>
        <v>4328.2</v>
      </c>
    </row>
    <row r="12" spans="1:8" x14ac:dyDescent="0.25">
      <c r="A12" s="28"/>
      <c r="B12" s="32"/>
      <c r="C12" s="28"/>
      <c r="D12" s="33"/>
      <c r="E12" s="32"/>
      <c r="F12" s="28"/>
      <c r="G12" s="32"/>
      <c r="H12" s="33"/>
    </row>
    <row r="13" spans="1:8" x14ac:dyDescent="0.25">
      <c r="A13" s="28"/>
      <c r="B13" s="32"/>
      <c r="C13" s="28"/>
      <c r="D13" s="33"/>
      <c r="E13" s="32"/>
      <c r="F13" s="28"/>
      <c r="G13" s="32"/>
      <c r="H13" s="33"/>
    </row>
    <row r="14" spans="1:8" x14ac:dyDescent="0.25">
      <c r="A14" s="28"/>
      <c r="B14" s="32"/>
      <c r="C14" s="28"/>
      <c r="D14" s="33"/>
      <c r="E14" s="32"/>
      <c r="F14" s="28"/>
      <c r="G14" s="32"/>
      <c r="H14" s="33"/>
    </row>
    <row r="15" spans="1:8" x14ac:dyDescent="0.25">
      <c r="A15" s="28"/>
      <c r="B15" s="32"/>
      <c r="C15" s="28"/>
      <c r="D15" s="33"/>
      <c r="E15" s="32"/>
      <c r="F15" s="28"/>
      <c r="G15" s="32"/>
      <c r="H15" s="33"/>
    </row>
    <row r="16" spans="1:8" x14ac:dyDescent="0.25">
      <c r="A16" s="28"/>
      <c r="B16" s="32"/>
      <c r="C16" s="28"/>
      <c r="D16" s="33"/>
      <c r="E16" s="32"/>
      <c r="F16" s="28"/>
      <c r="G16" s="32"/>
      <c r="H16" s="33"/>
    </row>
    <row r="17" spans="1:8" x14ac:dyDescent="0.25">
      <c r="A17" s="28"/>
      <c r="B17" s="32"/>
      <c r="C17" s="28"/>
      <c r="D17" s="33"/>
      <c r="E17" s="32"/>
      <c r="F17" s="28"/>
      <c r="G17" s="32"/>
      <c r="H17" s="33"/>
    </row>
    <row r="18" spans="1:8" x14ac:dyDescent="0.25">
      <c r="A18" s="28"/>
      <c r="B18" s="36"/>
      <c r="C18" s="35"/>
      <c r="D18" s="37"/>
      <c r="E18" s="36"/>
      <c r="F18" s="35"/>
      <c r="G18" s="36"/>
      <c r="H18" s="37"/>
    </row>
    <row r="19" spans="1:8" x14ac:dyDescent="0.25">
      <c r="A19" s="34"/>
    </row>
    <row r="21" spans="1:8" x14ac:dyDescent="0.25">
      <c r="B21" s="55" t="s">
        <v>9</v>
      </c>
    </row>
    <row r="22" spans="1:8" x14ac:dyDescent="0.25">
      <c r="B22" s="39" t="s">
        <v>0</v>
      </c>
      <c r="C22" s="98" t="s">
        <v>146</v>
      </c>
      <c r="D22" s="99"/>
      <c r="E22" s="39" t="s">
        <v>147</v>
      </c>
      <c r="F22" s="39" t="s">
        <v>138</v>
      </c>
      <c r="G22" s="39" t="s">
        <v>148</v>
      </c>
      <c r="H22" s="40" t="s">
        <v>149</v>
      </c>
    </row>
    <row r="23" spans="1:8" x14ac:dyDescent="0.25">
      <c r="B23" s="29"/>
      <c r="C23" s="30"/>
      <c r="D23" s="31"/>
      <c r="E23" s="29"/>
      <c r="F23" s="30"/>
      <c r="G23" s="29"/>
      <c r="H23" s="31"/>
    </row>
    <row r="24" spans="1:8" x14ac:dyDescent="0.25">
      <c r="B24" s="32"/>
      <c r="C24" s="28"/>
      <c r="D24" s="33"/>
      <c r="E24" s="32"/>
      <c r="F24" s="28"/>
      <c r="G24" s="32"/>
      <c r="H24" s="33"/>
    </row>
    <row r="25" spans="1:8" x14ac:dyDescent="0.25">
      <c r="B25" s="32"/>
      <c r="C25" s="28"/>
      <c r="D25" s="33"/>
      <c r="E25" s="32"/>
      <c r="F25" s="28"/>
      <c r="G25" s="32"/>
      <c r="H25" s="33"/>
    </row>
    <row r="26" spans="1:8" x14ac:dyDescent="0.25">
      <c r="B26" s="32"/>
      <c r="C26" s="28"/>
      <c r="D26" s="33"/>
      <c r="E26" s="32"/>
      <c r="F26" s="28"/>
      <c r="G26" s="32"/>
      <c r="H26" s="33"/>
    </row>
    <row r="27" spans="1:8" x14ac:dyDescent="0.25">
      <c r="B27" s="32"/>
      <c r="C27" s="28"/>
      <c r="D27" s="33"/>
      <c r="E27" s="32"/>
      <c r="F27" s="28"/>
      <c r="G27" s="32"/>
      <c r="H27" s="33"/>
    </row>
    <row r="28" spans="1:8" x14ac:dyDescent="0.25">
      <c r="B28" s="32"/>
      <c r="C28" s="28"/>
      <c r="D28" s="33"/>
      <c r="E28" s="32"/>
      <c r="F28" s="28"/>
      <c r="G28" s="32"/>
      <c r="H28" s="33"/>
    </row>
    <row r="29" spans="1:8" x14ac:dyDescent="0.25">
      <c r="B29" s="32"/>
      <c r="C29" s="28"/>
      <c r="D29" s="33"/>
      <c r="E29" s="32"/>
      <c r="F29" s="28"/>
      <c r="G29" s="32"/>
      <c r="H29" s="33"/>
    </row>
    <row r="30" spans="1:8" x14ac:dyDescent="0.25">
      <c r="B30" s="32"/>
      <c r="C30" s="28"/>
      <c r="D30" s="33"/>
      <c r="E30" s="32"/>
      <c r="F30" s="28"/>
      <c r="G30" s="32"/>
      <c r="H30" s="33"/>
    </row>
    <row r="31" spans="1:8" x14ac:dyDescent="0.25">
      <c r="B31" s="32"/>
      <c r="C31" s="28"/>
      <c r="D31" s="33"/>
      <c r="E31" s="32"/>
      <c r="F31" s="28"/>
      <c r="G31" s="32"/>
      <c r="H31" s="33"/>
    </row>
    <row r="32" spans="1:8" x14ac:dyDescent="0.25">
      <c r="B32" s="32"/>
      <c r="C32" s="28"/>
      <c r="D32" s="33"/>
      <c r="E32" s="32"/>
      <c r="F32" s="28"/>
      <c r="G32" s="32"/>
      <c r="H32" s="33"/>
    </row>
    <row r="33" spans="2:8" x14ac:dyDescent="0.25">
      <c r="B33" s="32"/>
      <c r="C33" s="28"/>
      <c r="D33" s="33"/>
      <c r="E33" s="32"/>
      <c r="F33" s="28"/>
      <c r="G33" s="32"/>
      <c r="H33" s="33"/>
    </row>
    <row r="34" spans="2:8" x14ac:dyDescent="0.25">
      <c r="B34" s="32"/>
      <c r="C34" s="28"/>
      <c r="D34" s="33"/>
      <c r="E34" s="32"/>
      <c r="F34" s="28"/>
      <c r="G34" s="32"/>
      <c r="H34" s="33"/>
    </row>
    <row r="35" spans="2:8" x14ac:dyDescent="0.25">
      <c r="B35" s="32"/>
      <c r="C35" s="28"/>
      <c r="D35" s="33"/>
      <c r="E35" s="32"/>
      <c r="F35" s="28"/>
      <c r="G35" s="32"/>
      <c r="H35" s="33"/>
    </row>
    <row r="36" spans="2:8" x14ac:dyDescent="0.25">
      <c r="B36" s="36"/>
      <c r="C36" s="35"/>
      <c r="D36" s="37"/>
      <c r="E36" s="36"/>
      <c r="F36" s="35"/>
      <c r="G36" s="36"/>
      <c r="H36" s="37"/>
    </row>
    <row r="42" spans="2:8" x14ac:dyDescent="0.25">
      <c r="B42" s="55" t="s">
        <v>292</v>
      </c>
    </row>
    <row r="43" spans="2:8" x14ac:dyDescent="0.25">
      <c r="B43" s="39" t="s">
        <v>0</v>
      </c>
      <c r="C43" s="98" t="s">
        <v>146</v>
      </c>
      <c r="D43" s="99"/>
      <c r="E43" s="39" t="s">
        <v>147</v>
      </c>
      <c r="F43" s="39" t="s">
        <v>138</v>
      </c>
      <c r="G43" s="39" t="s">
        <v>148</v>
      </c>
      <c r="H43" s="40" t="s">
        <v>149</v>
      </c>
    </row>
    <row r="44" spans="2:8" x14ac:dyDescent="0.25">
      <c r="B44" s="29"/>
      <c r="C44" s="30"/>
      <c r="D44" s="31"/>
      <c r="E44" s="29"/>
      <c r="F44" s="30"/>
      <c r="G44" s="29"/>
      <c r="H44" s="31"/>
    </row>
    <row r="45" spans="2:8" x14ac:dyDescent="0.25">
      <c r="B45" s="32"/>
      <c r="C45" s="28"/>
      <c r="D45" s="33"/>
      <c r="E45" s="32"/>
      <c r="F45" s="28"/>
      <c r="G45" s="32"/>
      <c r="H45" s="33"/>
    </row>
    <row r="46" spans="2:8" x14ac:dyDescent="0.25">
      <c r="B46" s="32"/>
      <c r="C46" s="28"/>
      <c r="D46" s="33"/>
      <c r="E46" s="32"/>
      <c r="F46" s="28"/>
      <c r="G46" s="32"/>
      <c r="H46" s="33"/>
    </row>
    <row r="47" spans="2:8" x14ac:dyDescent="0.25">
      <c r="B47" s="32"/>
      <c r="C47" s="28"/>
      <c r="D47" s="33"/>
      <c r="E47" s="32"/>
      <c r="F47" s="28"/>
      <c r="G47" s="32"/>
      <c r="H47" s="33"/>
    </row>
    <row r="48" spans="2:8" x14ac:dyDescent="0.25">
      <c r="B48" s="32"/>
      <c r="C48" s="28"/>
      <c r="D48" s="33"/>
      <c r="E48" s="32"/>
      <c r="F48" s="28"/>
      <c r="G48" s="32"/>
      <c r="H48" s="33"/>
    </row>
    <row r="49" spans="2:8" x14ac:dyDescent="0.25">
      <c r="B49" s="32"/>
      <c r="C49" s="28"/>
      <c r="D49" s="33"/>
      <c r="E49" s="32"/>
      <c r="F49" s="28"/>
      <c r="G49" s="32"/>
      <c r="H49" s="33"/>
    </row>
    <row r="50" spans="2:8" x14ac:dyDescent="0.25">
      <c r="B50" s="32"/>
      <c r="C50" s="28"/>
      <c r="D50" s="33"/>
      <c r="E50" s="32"/>
      <c r="F50" s="28"/>
      <c r="G50" s="32"/>
      <c r="H50" s="33"/>
    </row>
    <row r="51" spans="2:8" x14ac:dyDescent="0.25">
      <c r="B51" s="32"/>
      <c r="C51" s="28"/>
      <c r="D51" s="33"/>
      <c r="E51" s="32"/>
      <c r="F51" s="28"/>
      <c r="G51" s="32"/>
      <c r="H51" s="33"/>
    </row>
    <row r="52" spans="2:8" x14ac:dyDescent="0.25">
      <c r="B52" s="32"/>
      <c r="C52" s="28"/>
      <c r="D52" s="33"/>
      <c r="E52" s="32"/>
      <c r="F52" s="28"/>
      <c r="G52" s="32"/>
      <c r="H52" s="33"/>
    </row>
    <row r="53" spans="2:8" x14ac:dyDescent="0.25">
      <c r="B53" s="32"/>
      <c r="C53" s="28"/>
      <c r="D53" s="33"/>
      <c r="E53" s="32"/>
      <c r="F53" s="28"/>
      <c r="G53" s="32"/>
      <c r="H53" s="33"/>
    </row>
    <row r="54" spans="2:8" x14ac:dyDescent="0.25">
      <c r="B54" s="32"/>
      <c r="C54" s="28"/>
      <c r="D54" s="33"/>
      <c r="E54" s="32"/>
      <c r="F54" s="28"/>
      <c r="G54" s="32"/>
      <c r="H54" s="33"/>
    </row>
    <row r="55" spans="2:8" x14ac:dyDescent="0.25">
      <c r="B55" s="32"/>
      <c r="C55" s="28"/>
      <c r="D55" s="33"/>
      <c r="E55" s="32"/>
      <c r="F55" s="28"/>
      <c r="G55" s="32"/>
      <c r="H55" s="33"/>
    </row>
    <row r="56" spans="2:8" x14ac:dyDescent="0.25">
      <c r="B56" s="32"/>
      <c r="C56" s="28"/>
      <c r="D56" s="33"/>
      <c r="E56" s="32"/>
      <c r="F56" s="28"/>
      <c r="G56" s="32"/>
      <c r="H56" s="33"/>
    </row>
    <row r="57" spans="2:8" x14ac:dyDescent="0.25">
      <c r="B57" s="36"/>
      <c r="C57" s="35"/>
      <c r="D57" s="37"/>
      <c r="E57" s="36"/>
      <c r="F57" s="35"/>
      <c r="G57" s="36"/>
      <c r="H57" s="37"/>
    </row>
    <row r="66" spans="2:8" x14ac:dyDescent="0.25">
      <c r="B66" s="55" t="s">
        <v>42</v>
      </c>
    </row>
    <row r="67" spans="2:8" x14ac:dyDescent="0.25">
      <c r="B67" s="39" t="s">
        <v>0</v>
      </c>
      <c r="C67" s="98" t="s">
        <v>146</v>
      </c>
      <c r="D67" s="99"/>
      <c r="E67" s="39" t="s">
        <v>147</v>
      </c>
      <c r="F67" s="39" t="s">
        <v>138</v>
      </c>
      <c r="G67" s="39" t="s">
        <v>148</v>
      </c>
      <c r="H67" s="40" t="s">
        <v>149</v>
      </c>
    </row>
    <row r="68" spans="2:8" x14ac:dyDescent="0.25">
      <c r="B68" s="29"/>
      <c r="C68" s="30"/>
      <c r="D68" s="31"/>
      <c r="E68" s="29"/>
      <c r="F68" s="30"/>
      <c r="G68" s="29"/>
      <c r="H68" s="31"/>
    </row>
    <row r="69" spans="2:8" x14ac:dyDescent="0.25">
      <c r="B69" s="32"/>
      <c r="C69" s="28"/>
      <c r="D69" s="33"/>
      <c r="E69" s="32"/>
      <c r="F69" s="28"/>
      <c r="G69" s="32"/>
      <c r="H69" s="33"/>
    </row>
    <row r="70" spans="2:8" x14ac:dyDescent="0.25">
      <c r="B70" s="32"/>
      <c r="C70" s="28"/>
      <c r="D70" s="33"/>
      <c r="E70" s="32"/>
      <c r="F70" s="28"/>
      <c r="G70" s="32"/>
      <c r="H70" s="33"/>
    </row>
    <row r="71" spans="2:8" x14ac:dyDescent="0.25">
      <c r="B71" s="32"/>
      <c r="C71" s="28"/>
      <c r="D71" s="33"/>
      <c r="E71" s="32"/>
      <c r="F71" s="28"/>
      <c r="G71" s="32"/>
      <c r="H71" s="33"/>
    </row>
    <row r="72" spans="2:8" x14ac:dyDescent="0.25">
      <c r="B72" s="32"/>
      <c r="C72" s="28"/>
      <c r="D72" s="33"/>
      <c r="E72" s="32"/>
      <c r="F72" s="28"/>
      <c r="G72" s="32"/>
      <c r="H72" s="33"/>
    </row>
    <row r="73" spans="2:8" x14ac:dyDescent="0.25">
      <c r="B73" s="32"/>
      <c r="C73" s="28"/>
      <c r="D73" s="33"/>
      <c r="E73" s="32"/>
      <c r="F73" s="28"/>
      <c r="G73" s="32"/>
      <c r="H73" s="33"/>
    </row>
    <row r="74" spans="2:8" x14ac:dyDescent="0.25">
      <c r="B74" s="32"/>
      <c r="C74" s="28"/>
      <c r="D74" s="33"/>
      <c r="E74" s="32"/>
      <c r="F74" s="28"/>
      <c r="G74" s="32"/>
      <c r="H74" s="33"/>
    </row>
    <row r="75" spans="2:8" x14ac:dyDescent="0.25">
      <c r="B75" s="32"/>
      <c r="C75" s="28"/>
      <c r="D75" s="33"/>
      <c r="E75" s="32"/>
      <c r="F75" s="28"/>
      <c r="G75" s="32"/>
      <c r="H75" s="33"/>
    </row>
    <row r="76" spans="2:8" x14ac:dyDescent="0.25">
      <c r="B76" s="32"/>
      <c r="C76" s="28"/>
      <c r="D76" s="33"/>
      <c r="E76" s="32"/>
      <c r="F76" s="28"/>
      <c r="G76" s="32"/>
      <c r="H76" s="33"/>
    </row>
    <row r="77" spans="2:8" x14ac:dyDescent="0.25">
      <c r="B77" s="32"/>
      <c r="C77" s="28"/>
      <c r="D77" s="33"/>
      <c r="E77" s="32"/>
      <c r="F77" s="28"/>
      <c r="G77" s="32"/>
      <c r="H77" s="33"/>
    </row>
    <row r="78" spans="2:8" x14ac:dyDescent="0.25">
      <c r="B78" s="32"/>
      <c r="C78" s="28"/>
      <c r="D78" s="33"/>
      <c r="E78" s="32"/>
      <c r="F78" s="28"/>
      <c r="G78" s="32"/>
      <c r="H78" s="33"/>
    </row>
    <row r="79" spans="2:8" x14ac:dyDescent="0.25">
      <c r="B79" s="32"/>
      <c r="C79" s="28"/>
      <c r="D79" s="33"/>
      <c r="E79" s="32"/>
      <c r="F79" s="28"/>
      <c r="G79" s="32"/>
      <c r="H79" s="33"/>
    </row>
    <row r="80" spans="2:8" x14ac:dyDescent="0.25">
      <c r="B80" s="32"/>
      <c r="C80" s="28"/>
      <c r="D80" s="33"/>
      <c r="E80" s="32"/>
      <c r="F80" s="28"/>
      <c r="G80" s="32"/>
      <c r="H80" s="33"/>
    </row>
    <row r="81" spans="2:8" x14ac:dyDescent="0.25">
      <c r="B81" s="36"/>
      <c r="C81" s="35"/>
      <c r="D81" s="37"/>
      <c r="E81" s="36"/>
      <c r="F81" s="35"/>
      <c r="G81" s="36"/>
      <c r="H81" s="37"/>
    </row>
    <row r="89" spans="2:8" x14ac:dyDescent="0.25">
      <c r="B89" s="55" t="s">
        <v>293</v>
      </c>
    </row>
    <row r="90" spans="2:8" x14ac:dyDescent="0.25">
      <c r="B90" s="39" t="s">
        <v>0</v>
      </c>
      <c r="C90" s="98" t="s">
        <v>146</v>
      </c>
      <c r="D90" s="99"/>
      <c r="E90" s="39" t="s">
        <v>147</v>
      </c>
      <c r="F90" s="39" t="s">
        <v>138</v>
      </c>
      <c r="G90" s="39" t="s">
        <v>148</v>
      </c>
      <c r="H90" s="40" t="s">
        <v>149</v>
      </c>
    </row>
    <row r="91" spans="2:8" x14ac:dyDescent="0.25">
      <c r="B91" s="29"/>
      <c r="C91" s="30"/>
      <c r="D91" s="31"/>
      <c r="E91" s="29"/>
      <c r="F91" s="30"/>
      <c r="G91" s="29"/>
      <c r="H91" s="31"/>
    </row>
    <row r="92" spans="2:8" x14ac:dyDescent="0.25">
      <c r="B92" s="32"/>
      <c r="C92" s="28"/>
      <c r="D92" s="33"/>
      <c r="E92" s="32"/>
      <c r="F92" s="28"/>
      <c r="G92" s="32"/>
      <c r="H92" s="33"/>
    </row>
    <row r="93" spans="2:8" x14ac:dyDescent="0.25">
      <c r="B93" s="32"/>
      <c r="C93" s="28"/>
      <c r="D93" s="33"/>
      <c r="E93" s="32"/>
      <c r="F93" s="28"/>
      <c r="G93" s="32"/>
      <c r="H93" s="33"/>
    </row>
    <row r="94" spans="2:8" x14ac:dyDescent="0.25">
      <c r="B94" s="32"/>
      <c r="C94" s="28"/>
      <c r="D94" s="33"/>
      <c r="E94" s="32"/>
      <c r="F94" s="28"/>
      <c r="G94" s="32"/>
      <c r="H94" s="33"/>
    </row>
    <row r="95" spans="2:8" x14ac:dyDescent="0.25">
      <c r="B95" s="32"/>
      <c r="C95" s="28"/>
      <c r="D95" s="33"/>
      <c r="E95" s="32"/>
      <c r="F95" s="28"/>
      <c r="G95" s="32"/>
      <c r="H95" s="33"/>
    </row>
    <row r="96" spans="2:8" x14ac:dyDescent="0.25">
      <c r="B96" s="32"/>
      <c r="C96" s="28"/>
      <c r="D96" s="33"/>
      <c r="E96" s="32"/>
      <c r="F96" s="28"/>
      <c r="G96" s="32"/>
      <c r="H96" s="33"/>
    </row>
    <row r="97" spans="2:8" x14ac:dyDescent="0.25">
      <c r="B97" s="32"/>
      <c r="C97" s="28"/>
      <c r="D97" s="33"/>
      <c r="E97" s="32"/>
      <c r="F97" s="28"/>
      <c r="G97" s="32"/>
      <c r="H97" s="33"/>
    </row>
    <row r="98" spans="2:8" x14ac:dyDescent="0.25">
      <c r="B98" s="32"/>
      <c r="C98" s="28"/>
      <c r="D98" s="33"/>
      <c r="E98" s="32"/>
      <c r="F98" s="28"/>
      <c r="G98" s="32"/>
      <c r="H98" s="33"/>
    </row>
    <row r="99" spans="2:8" x14ac:dyDescent="0.25">
      <c r="B99" s="32"/>
      <c r="C99" s="28"/>
      <c r="D99" s="33"/>
      <c r="E99" s="32"/>
      <c r="F99" s="28"/>
      <c r="G99" s="32"/>
      <c r="H99" s="33"/>
    </row>
    <row r="100" spans="2:8" x14ac:dyDescent="0.25">
      <c r="B100" s="32"/>
      <c r="C100" s="28"/>
      <c r="D100" s="33"/>
      <c r="E100" s="32"/>
      <c r="F100" s="28"/>
      <c r="G100" s="32"/>
      <c r="H100" s="33"/>
    </row>
    <row r="101" spans="2:8" x14ac:dyDescent="0.25">
      <c r="B101" s="32"/>
      <c r="C101" s="28"/>
      <c r="D101" s="33"/>
      <c r="E101" s="32"/>
      <c r="F101" s="28"/>
      <c r="G101" s="32"/>
      <c r="H101" s="33"/>
    </row>
    <row r="102" spans="2:8" x14ac:dyDescent="0.25">
      <c r="B102" s="32"/>
      <c r="C102" s="28"/>
      <c r="D102" s="33"/>
      <c r="E102" s="32"/>
      <c r="F102" s="28"/>
      <c r="G102" s="32"/>
      <c r="H102" s="33"/>
    </row>
    <row r="103" spans="2:8" x14ac:dyDescent="0.25">
      <c r="B103" s="32"/>
      <c r="C103" s="28"/>
      <c r="D103" s="33"/>
      <c r="E103" s="32"/>
      <c r="F103" s="28"/>
      <c r="G103" s="32"/>
      <c r="H103" s="33"/>
    </row>
    <row r="104" spans="2:8" x14ac:dyDescent="0.25">
      <c r="B104" s="36"/>
      <c r="C104" s="35"/>
      <c r="D104" s="37"/>
      <c r="E104" s="36"/>
      <c r="F104" s="35"/>
      <c r="G104" s="36"/>
      <c r="H104" s="37"/>
    </row>
    <row r="116" spans="2:8" x14ac:dyDescent="0.25">
      <c r="B116" s="55" t="s">
        <v>33</v>
      </c>
    </row>
    <row r="117" spans="2:8" x14ac:dyDescent="0.25">
      <c r="B117" s="39" t="s">
        <v>0</v>
      </c>
      <c r="C117" s="98" t="s">
        <v>146</v>
      </c>
      <c r="D117" s="99"/>
      <c r="E117" s="39" t="s">
        <v>147</v>
      </c>
      <c r="F117" s="39" t="s">
        <v>138</v>
      </c>
      <c r="G117" s="39" t="s">
        <v>148</v>
      </c>
      <c r="H117" s="40" t="s">
        <v>149</v>
      </c>
    </row>
    <row r="118" spans="2:8" x14ac:dyDescent="0.25">
      <c r="B118" s="29"/>
      <c r="C118" s="30"/>
      <c r="D118" s="31"/>
      <c r="E118" s="29"/>
      <c r="F118" s="30"/>
      <c r="G118" s="29"/>
      <c r="H118" s="31"/>
    </row>
    <row r="119" spans="2:8" x14ac:dyDescent="0.25">
      <c r="B119" s="32"/>
      <c r="C119" s="28"/>
      <c r="D119" s="33"/>
      <c r="E119" s="32"/>
      <c r="F119" s="28"/>
      <c r="G119" s="32"/>
      <c r="H119" s="33"/>
    </row>
    <row r="120" spans="2:8" x14ac:dyDescent="0.25">
      <c r="B120" s="32"/>
      <c r="C120" s="28"/>
      <c r="D120" s="33"/>
      <c r="E120" s="32"/>
      <c r="F120" s="28"/>
      <c r="G120" s="32"/>
      <c r="H120" s="33"/>
    </row>
    <row r="121" spans="2:8" x14ac:dyDescent="0.25">
      <c r="B121" s="32"/>
      <c r="C121" s="28"/>
      <c r="D121" s="33"/>
      <c r="E121" s="32"/>
      <c r="F121" s="28"/>
      <c r="G121" s="32"/>
      <c r="H121" s="33"/>
    </row>
    <row r="122" spans="2:8" x14ac:dyDescent="0.25">
      <c r="B122" s="32"/>
      <c r="C122" s="28"/>
      <c r="D122" s="33"/>
      <c r="E122" s="32"/>
      <c r="F122" s="28"/>
      <c r="G122" s="32"/>
      <c r="H122" s="33"/>
    </row>
    <row r="123" spans="2:8" x14ac:dyDescent="0.25">
      <c r="B123" s="32"/>
      <c r="C123" s="28"/>
      <c r="D123" s="33"/>
      <c r="E123" s="32"/>
      <c r="F123" s="28"/>
      <c r="G123" s="32"/>
      <c r="H123" s="33"/>
    </row>
    <row r="124" spans="2:8" x14ac:dyDescent="0.25">
      <c r="B124" s="32"/>
      <c r="C124" s="28"/>
      <c r="D124" s="33"/>
      <c r="E124" s="32"/>
      <c r="F124" s="28"/>
      <c r="G124" s="32"/>
      <c r="H124" s="33"/>
    </row>
    <row r="125" spans="2:8" x14ac:dyDescent="0.25">
      <c r="B125" s="32"/>
      <c r="C125" s="28"/>
      <c r="D125" s="33"/>
      <c r="E125" s="32"/>
      <c r="F125" s="28"/>
      <c r="G125" s="32"/>
      <c r="H125" s="33"/>
    </row>
    <row r="126" spans="2:8" x14ac:dyDescent="0.25">
      <c r="B126" s="32"/>
      <c r="C126" s="28"/>
      <c r="D126" s="33"/>
      <c r="E126" s="32"/>
      <c r="F126" s="28"/>
      <c r="G126" s="32"/>
      <c r="H126" s="33"/>
    </row>
    <row r="127" spans="2:8" x14ac:dyDescent="0.25">
      <c r="B127" s="32"/>
      <c r="C127" s="28"/>
      <c r="D127" s="33"/>
      <c r="E127" s="32"/>
      <c r="F127" s="28"/>
      <c r="G127" s="32"/>
      <c r="H127" s="33"/>
    </row>
    <row r="128" spans="2:8" x14ac:dyDescent="0.25">
      <c r="B128" s="32"/>
      <c r="C128" s="28"/>
      <c r="D128" s="33"/>
      <c r="E128" s="32"/>
      <c r="F128" s="28"/>
      <c r="G128" s="32"/>
      <c r="H128" s="33"/>
    </row>
    <row r="129" spans="2:8" x14ac:dyDescent="0.25">
      <c r="B129" s="32"/>
      <c r="C129" s="28"/>
      <c r="D129" s="33"/>
      <c r="E129" s="32"/>
      <c r="F129" s="28"/>
      <c r="G129" s="32"/>
      <c r="H129" s="33"/>
    </row>
    <row r="130" spans="2:8" x14ac:dyDescent="0.25">
      <c r="B130" s="32"/>
      <c r="C130" s="28"/>
      <c r="D130" s="33"/>
      <c r="E130" s="32"/>
      <c r="F130" s="28"/>
      <c r="G130" s="32"/>
      <c r="H130" s="33"/>
    </row>
    <row r="131" spans="2:8" x14ac:dyDescent="0.25">
      <c r="B131" s="36"/>
      <c r="C131" s="35"/>
      <c r="D131" s="37"/>
      <c r="E131" s="36"/>
      <c r="F131" s="35"/>
      <c r="G131" s="36"/>
      <c r="H131" s="37"/>
    </row>
    <row r="137" spans="2:8" x14ac:dyDescent="0.25">
      <c r="B137" s="55" t="s">
        <v>294</v>
      </c>
    </row>
    <row r="138" spans="2:8" x14ac:dyDescent="0.25">
      <c r="B138" s="39" t="s">
        <v>0</v>
      </c>
      <c r="C138" s="98" t="s">
        <v>146</v>
      </c>
      <c r="D138" s="99"/>
      <c r="E138" s="39" t="s">
        <v>147</v>
      </c>
      <c r="F138" s="39" t="s">
        <v>138</v>
      </c>
      <c r="G138" s="39" t="s">
        <v>148</v>
      </c>
      <c r="H138" s="40" t="s">
        <v>149</v>
      </c>
    </row>
    <row r="139" spans="2:8" x14ac:dyDescent="0.25">
      <c r="B139" s="29"/>
      <c r="C139" s="30"/>
      <c r="D139" s="31"/>
      <c r="E139" s="29"/>
      <c r="F139" s="30"/>
      <c r="G139" s="29"/>
      <c r="H139" s="31"/>
    </row>
    <row r="140" spans="2:8" x14ac:dyDescent="0.25">
      <c r="B140" s="32"/>
      <c r="C140" s="28"/>
      <c r="D140" s="33"/>
      <c r="E140" s="32"/>
      <c r="F140" s="28"/>
      <c r="G140" s="32"/>
      <c r="H140" s="33"/>
    </row>
    <row r="141" spans="2:8" x14ac:dyDescent="0.25">
      <c r="B141" s="32"/>
      <c r="C141" s="28"/>
      <c r="D141" s="33"/>
      <c r="E141" s="32"/>
      <c r="F141" s="28"/>
      <c r="G141" s="32"/>
      <c r="H141" s="33"/>
    </row>
    <row r="142" spans="2:8" x14ac:dyDescent="0.25">
      <c r="B142" s="32"/>
      <c r="C142" s="28"/>
      <c r="D142" s="33"/>
      <c r="E142" s="32"/>
      <c r="F142" s="28"/>
      <c r="G142" s="32"/>
      <c r="H142" s="33"/>
    </row>
    <row r="143" spans="2:8" x14ac:dyDescent="0.25">
      <c r="B143" s="32"/>
      <c r="C143" s="28"/>
      <c r="D143" s="33"/>
      <c r="E143" s="32"/>
      <c r="F143" s="28"/>
      <c r="G143" s="32"/>
      <c r="H143" s="33"/>
    </row>
    <row r="144" spans="2:8" x14ac:dyDescent="0.25">
      <c r="B144" s="32"/>
      <c r="C144" s="28"/>
      <c r="D144" s="33"/>
      <c r="E144" s="32"/>
      <c r="F144" s="28"/>
      <c r="G144" s="32"/>
      <c r="H144" s="33"/>
    </row>
    <row r="145" spans="2:8" x14ac:dyDescent="0.25">
      <c r="B145" s="32"/>
      <c r="C145" s="28"/>
      <c r="D145" s="33"/>
      <c r="E145" s="32"/>
      <c r="F145" s="28"/>
      <c r="G145" s="32"/>
      <c r="H145" s="33"/>
    </row>
    <row r="146" spans="2:8" x14ac:dyDescent="0.25">
      <c r="B146" s="32"/>
      <c r="C146" s="28"/>
      <c r="D146" s="33"/>
      <c r="E146" s="32"/>
      <c r="F146" s="28"/>
      <c r="G146" s="32"/>
      <c r="H146" s="33"/>
    </row>
    <row r="147" spans="2:8" x14ac:dyDescent="0.25">
      <c r="B147" s="32"/>
      <c r="C147" s="28"/>
      <c r="D147" s="33"/>
      <c r="E147" s="32"/>
      <c r="F147" s="28"/>
      <c r="G147" s="32"/>
      <c r="H147" s="33"/>
    </row>
    <row r="148" spans="2:8" x14ac:dyDescent="0.25">
      <c r="B148" s="32"/>
      <c r="C148" s="28"/>
      <c r="D148" s="33"/>
      <c r="E148" s="32"/>
      <c r="F148" s="28"/>
      <c r="G148" s="32"/>
      <c r="H148" s="33"/>
    </row>
    <row r="149" spans="2:8" x14ac:dyDescent="0.25">
      <c r="B149" s="32"/>
      <c r="C149" s="28"/>
      <c r="D149" s="33"/>
      <c r="E149" s="32"/>
      <c r="F149" s="28"/>
      <c r="G149" s="32"/>
      <c r="H149" s="33"/>
    </row>
    <row r="150" spans="2:8" x14ac:dyDescent="0.25">
      <c r="B150" s="32"/>
      <c r="C150" s="28"/>
      <c r="D150" s="33"/>
      <c r="E150" s="32"/>
      <c r="F150" s="28"/>
      <c r="G150" s="32"/>
      <c r="H150" s="33"/>
    </row>
    <row r="151" spans="2:8" x14ac:dyDescent="0.25">
      <c r="B151" s="32"/>
      <c r="C151" s="28"/>
      <c r="D151" s="33"/>
      <c r="E151" s="32"/>
      <c r="F151" s="28"/>
      <c r="G151" s="32"/>
      <c r="H151" s="33"/>
    </row>
    <row r="152" spans="2:8" x14ac:dyDescent="0.25">
      <c r="B152" s="36"/>
      <c r="C152" s="35"/>
      <c r="D152" s="37"/>
      <c r="E152" s="36"/>
      <c r="F152" s="35"/>
      <c r="G152" s="36"/>
      <c r="H152" s="37"/>
    </row>
    <row r="161" spans="2:8" x14ac:dyDescent="0.25">
      <c r="B161" s="55" t="s">
        <v>295</v>
      </c>
    </row>
    <row r="162" spans="2:8" x14ac:dyDescent="0.25">
      <c r="B162" s="39" t="s">
        <v>0</v>
      </c>
      <c r="C162" s="98" t="s">
        <v>146</v>
      </c>
      <c r="D162" s="99"/>
      <c r="E162" s="39" t="s">
        <v>147</v>
      </c>
      <c r="F162" s="39" t="s">
        <v>138</v>
      </c>
      <c r="G162" s="39" t="s">
        <v>148</v>
      </c>
      <c r="H162" s="40" t="s">
        <v>149</v>
      </c>
    </row>
    <row r="163" spans="2:8" x14ac:dyDescent="0.25">
      <c r="B163" s="29"/>
      <c r="C163" s="30"/>
      <c r="D163" s="31"/>
      <c r="E163" s="29"/>
      <c r="F163" s="30"/>
      <c r="G163" s="29"/>
      <c r="H163" s="31"/>
    </row>
    <row r="164" spans="2:8" x14ac:dyDescent="0.25">
      <c r="B164" s="32"/>
      <c r="C164" s="28"/>
      <c r="D164" s="33"/>
      <c r="E164" s="32"/>
      <c r="F164" s="28"/>
      <c r="G164" s="32"/>
      <c r="H164" s="33"/>
    </row>
    <row r="165" spans="2:8" x14ac:dyDescent="0.25">
      <c r="B165" s="32"/>
      <c r="C165" s="28"/>
      <c r="D165" s="33"/>
      <c r="E165" s="32"/>
      <c r="F165" s="28"/>
      <c r="G165" s="32"/>
      <c r="H165" s="33"/>
    </row>
    <row r="166" spans="2:8" x14ac:dyDescent="0.25">
      <c r="B166" s="32"/>
      <c r="C166" s="28"/>
      <c r="D166" s="33"/>
      <c r="E166" s="32"/>
      <c r="F166" s="28"/>
      <c r="G166" s="32"/>
      <c r="H166" s="33"/>
    </row>
    <row r="167" spans="2:8" x14ac:dyDescent="0.25">
      <c r="B167" s="32"/>
      <c r="C167" s="28"/>
      <c r="D167" s="33"/>
      <c r="E167" s="32"/>
      <c r="F167" s="28"/>
      <c r="G167" s="32"/>
      <c r="H167" s="33"/>
    </row>
    <row r="168" spans="2:8" x14ac:dyDescent="0.25">
      <c r="B168" s="32"/>
      <c r="C168" s="28"/>
      <c r="D168" s="33"/>
      <c r="E168" s="32"/>
      <c r="F168" s="28"/>
      <c r="G168" s="32"/>
      <c r="H168" s="33"/>
    </row>
    <row r="169" spans="2:8" x14ac:dyDescent="0.25">
      <c r="B169" s="32"/>
      <c r="C169" s="28"/>
      <c r="D169" s="33"/>
      <c r="E169" s="32"/>
      <c r="F169" s="28"/>
      <c r="G169" s="32"/>
      <c r="H169" s="33"/>
    </row>
    <row r="170" spans="2:8" x14ac:dyDescent="0.25">
      <c r="B170" s="32"/>
      <c r="C170" s="28"/>
      <c r="D170" s="33"/>
      <c r="E170" s="32"/>
      <c r="F170" s="28"/>
      <c r="G170" s="32"/>
      <c r="H170" s="33"/>
    </row>
    <row r="171" spans="2:8" x14ac:dyDescent="0.25">
      <c r="B171" s="32"/>
      <c r="C171" s="28"/>
      <c r="D171" s="33"/>
      <c r="E171" s="32"/>
      <c r="F171" s="28"/>
      <c r="G171" s="32"/>
      <c r="H171" s="33"/>
    </row>
    <row r="172" spans="2:8" x14ac:dyDescent="0.25">
      <c r="B172" s="32"/>
      <c r="C172" s="28"/>
      <c r="D172" s="33"/>
      <c r="E172" s="32"/>
      <c r="F172" s="28"/>
      <c r="G172" s="32"/>
      <c r="H172" s="33"/>
    </row>
    <row r="173" spans="2:8" x14ac:dyDescent="0.25">
      <c r="B173" s="32"/>
      <c r="C173" s="28"/>
      <c r="D173" s="33"/>
      <c r="E173" s="32"/>
      <c r="F173" s="28"/>
      <c r="G173" s="32"/>
      <c r="H173" s="33"/>
    </row>
    <row r="174" spans="2:8" x14ac:dyDescent="0.25">
      <c r="B174" s="32"/>
      <c r="C174" s="28"/>
      <c r="D174" s="33"/>
      <c r="E174" s="32"/>
      <c r="F174" s="28"/>
      <c r="G174" s="32"/>
      <c r="H174" s="33"/>
    </row>
    <row r="175" spans="2:8" x14ac:dyDescent="0.25">
      <c r="B175" s="32"/>
      <c r="C175" s="28"/>
      <c r="D175" s="33"/>
      <c r="E175" s="32"/>
      <c r="F175" s="28"/>
      <c r="G175" s="32"/>
      <c r="H175" s="33"/>
    </row>
    <row r="176" spans="2:8" x14ac:dyDescent="0.25">
      <c r="B176" s="36"/>
      <c r="C176" s="35"/>
      <c r="D176" s="37"/>
      <c r="E176" s="36"/>
      <c r="F176" s="35"/>
      <c r="G176" s="36"/>
      <c r="H176" s="37"/>
    </row>
    <row r="185" spans="2:8" x14ac:dyDescent="0.25">
      <c r="B185" s="55" t="s">
        <v>191</v>
      </c>
    </row>
    <row r="186" spans="2:8" x14ac:dyDescent="0.25">
      <c r="B186" s="39" t="s">
        <v>0</v>
      </c>
      <c r="C186" s="98" t="s">
        <v>146</v>
      </c>
      <c r="D186" s="99"/>
      <c r="E186" s="39" t="s">
        <v>147</v>
      </c>
      <c r="F186" s="39" t="s">
        <v>138</v>
      </c>
      <c r="G186" s="39" t="s">
        <v>148</v>
      </c>
      <c r="H186" s="40" t="s">
        <v>149</v>
      </c>
    </row>
    <row r="187" spans="2:8" x14ac:dyDescent="0.25">
      <c r="B187" s="29"/>
      <c r="C187" s="30"/>
      <c r="D187" s="31"/>
      <c r="E187" s="29"/>
      <c r="F187" s="30"/>
      <c r="G187" s="29"/>
      <c r="H187" s="31"/>
    </row>
    <row r="188" spans="2:8" x14ac:dyDescent="0.25">
      <c r="B188" s="32"/>
      <c r="C188" s="28"/>
      <c r="D188" s="33"/>
      <c r="E188" s="32"/>
      <c r="F188" s="28"/>
      <c r="G188" s="32"/>
      <c r="H188" s="33"/>
    </row>
    <row r="189" spans="2:8" x14ac:dyDescent="0.25">
      <c r="B189" s="32"/>
      <c r="C189" s="28"/>
      <c r="D189" s="33"/>
      <c r="E189" s="32"/>
      <c r="F189" s="28"/>
      <c r="G189" s="32"/>
      <c r="H189" s="33"/>
    </row>
    <row r="190" spans="2:8" x14ac:dyDescent="0.25">
      <c r="B190" s="32"/>
      <c r="C190" s="28"/>
      <c r="D190" s="33"/>
      <c r="E190" s="32"/>
      <c r="F190" s="28"/>
      <c r="G190" s="32"/>
      <c r="H190" s="33"/>
    </row>
    <row r="191" spans="2:8" x14ac:dyDescent="0.25">
      <c r="B191" s="32"/>
      <c r="C191" s="28"/>
      <c r="D191" s="33"/>
      <c r="E191" s="32"/>
      <c r="F191" s="28"/>
      <c r="G191" s="32"/>
      <c r="H191" s="33"/>
    </row>
    <row r="192" spans="2:8" x14ac:dyDescent="0.25">
      <c r="B192" s="32"/>
      <c r="C192" s="28"/>
      <c r="D192" s="33"/>
      <c r="E192" s="32"/>
      <c r="F192" s="28"/>
      <c r="G192" s="32"/>
      <c r="H192" s="33"/>
    </row>
    <row r="193" spans="2:8" x14ac:dyDescent="0.25">
      <c r="B193" s="32"/>
      <c r="C193" s="28"/>
      <c r="D193" s="33"/>
      <c r="E193" s="32"/>
      <c r="F193" s="28"/>
      <c r="G193" s="32"/>
      <c r="H193" s="33"/>
    </row>
    <row r="194" spans="2:8" x14ac:dyDescent="0.25">
      <c r="B194" s="32"/>
      <c r="C194" s="28"/>
      <c r="D194" s="33"/>
      <c r="E194" s="32"/>
      <c r="F194" s="28"/>
      <c r="G194" s="32"/>
      <c r="H194" s="33"/>
    </row>
    <row r="195" spans="2:8" x14ac:dyDescent="0.25">
      <c r="B195" s="32"/>
      <c r="C195" s="28"/>
      <c r="D195" s="33"/>
      <c r="E195" s="32"/>
      <c r="F195" s="28"/>
      <c r="G195" s="32"/>
      <c r="H195" s="33"/>
    </row>
    <row r="196" spans="2:8" x14ac:dyDescent="0.25">
      <c r="B196" s="32"/>
      <c r="C196" s="28"/>
      <c r="D196" s="33"/>
      <c r="E196" s="32"/>
      <c r="F196" s="28"/>
      <c r="G196" s="32"/>
      <c r="H196" s="33"/>
    </row>
    <row r="197" spans="2:8" x14ac:dyDescent="0.25">
      <c r="B197" s="32"/>
      <c r="C197" s="28"/>
      <c r="D197" s="33"/>
      <c r="E197" s="32"/>
      <c r="F197" s="28"/>
      <c r="G197" s="32"/>
      <c r="H197" s="33"/>
    </row>
    <row r="198" spans="2:8" x14ac:dyDescent="0.25">
      <c r="B198" s="32"/>
      <c r="C198" s="28"/>
      <c r="D198" s="33"/>
      <c r="E198" s="32"/>
      <c r="F198" s="28"/>
      <c r="G198" s="32"/>
      <c r="H198" s="33"/>
    </row>
    <row r="199" spans="2:8" x14ac:dyDescent="0.25">
      <c r="B199" s="32"/>
      <c r="C199" s="28"/>
      <c r="D199" s="33"/>
      <c r="E199" s="32"/>
      <c r="F199" s="28"/>
      <c r="G199" s="32"/>
      <c r="H199" s="33"/>
    </row>
    <row r="200" spans="2:8" x14ac:dyDescent="0.25">
      <c r="B200" s="36"/>
      <c r="C200" s="35"/>
      <c r="D200" s="37"/>
      <c r="E200" s="36"/>
      <c r="F200" s="35"/>
      <c r="G200" s="36"/>
      <c r="H200" s="37"/>
    </row>
    <row r="207" spans="2:8" x14ac:dyDescent="0.25">
      <c r="B207" s="55" t="s">
        <v>296</v>
      </c>
    </row>
    <row r="208" spans="2:8" x14ac:dyDescent="0.25">
      <c r="B208" s="39" t="s">
        <v>0</v>
      </c>
      <c r="C208" s="98" t="s">
        <v>146</v>
      </c>
      <c r="D208" s="99"/>
      <c r="E208" s="39" t="s">
        <v>147</v>
      </c>
      <c r="F208" s="39" t="s">
        <v>138</v>
      </c>
      <c r="G208" s="39" t="s">
        <v>148</v>
      </c>
      <c r="H208" s="40" t="s">
        <v>149</v>
      </c>
    </row>
    <row r="209" spans="2:8" x14ac:dyDescent="0.25">
      <c r="B209" s="29"/>
      <c r="C209" s="30"/>
      <c r="D209" s="31"/>
      <c r="E209" s="29"/>
      <c r="F209" s="30"/>
      <c r="G209" s="29"/>
      <c r="H209" s="31"/>
    </row>
    <row r="210" spans="2:8" x14ac:dyDescent="0.25">
      <c r="B210" s="32"/>
      <c r="C210" s="28"/>
      <c r="D210" s="33"/>
      <c r="E210" s="32"/>
      <c r="F210" s="28"/>
      <c r="G210" s="32"/>
      <c r="H210" s="33"/>
    </row>
    <row r="211" spans="2:8" x14ac:dyDescent="0.25">
      <c r="B211" s="32"/>
      <c r="C211" s="28"/>
      <c r="D211" s="33"/>
      <c r="E211" s="32"/>
      <c r="F211" s="28"/>
      <c r="G211" s="32"/>
      <c r="H211" s="33"/>
    </row>
    <row r="212" spans="2:8" x14ac:dyDescent="0.25">
      <c r="B212" s="32"/>
      <c r="C212" s="28"/>
      <c r="D212" s="33"/>
      <c r="E212" s="32"/>
      <c r="F212" s="28"/>
      <c r="G212" s="32"/>
      <c r="H212" s="33"/>
    </row>
    <row r="213" spans="2:8" x14ac:dyDescent="0.25">
      <c r="B213" s="32"/>
      <c r="C213" s="28"/>
      <c r="D213" s="33"/>
      <c r="E213" s="32"/>
      <c r="F213" s="28"/>
      <c r="G213" s="32"/>
      <c r="H213" s="33"/>
    </row>
    <row r="214" spans="2:8" x14ac:dyDescent="0.25">
      <c r="B214" s="32"/>
      <c r="C214" s="28"/>
      <c r="D214" s="33"/>
      <c r="E214" s="32"/>
      <c r="F214" s="28"/>
      <c r="G214" s="32"/>
      <c r="H214" s="33"/>
    </row>
    <row r="215" spans="2:8" x14ac:dyDescent="0.25">
      <c r="B215" s="32"/>
      <c r="C215" s="28"/>
      <c r="D215" s="33"/>
      <c r="E215" s="32"/>
      <c r="F215" s="28"/>
      <c r="G215" s="32"/>
      <c r="H215" s="33"/>
    </row>
    <row r="216" spans="2:8" x14ac:dyDescent="0.25">
      <c r="B216" s="32"/>
      <c r="C216" s="28"/>
      <c r="D216" s="33"/>
      <c r="E216" s="32"/>
      <c r="F216" s="28"/>
      <c r="G216" s="32"/>
      <c r="H216" s="33"/>
    </row>
    <row r="217" spans="2:8" x14ac:dyDescent="0.25">
      <c r="B217" s="32"/>
      <c r="C217" s="28"/>
      <c r="D217" s="33"/>
      <c r="E217" s="32"/>
      <c r="F217" s="28"/>
      <c r="G217" s="32"/>
      <c r="H217" s="33"/>
    </row>
    <row r="218" spans="2:8" x14ac:dyDescent="0.25">
      <c r="B218" s="32"/>
      <c r="C218" s="28"/>
      <c r="D218" s="33"/>
      <c r="E218" s="32"/>
      <c r="F218" s="28"/>
      <c r="G218" s="32"/>
      <c r="H218" s="33"/>
    </row>
    <row r="219" spans="2:8" x14ac:dyDescent="0.25">
      <c r="B219" s="32"/>
      <c r="C219" s="28"/>
      <c r="D219" s="33"/>
      <c r="E219" s="32"/>
      <c r="F219" s="28"/>
      <c r="G219" s="32"/>
      <c r="H219" s="33"/>
    </row>
    <row r="220" spans="2:8" x14ac:dyDescent="0.25">
      <c r="B220" s="32"/>
      <c r="C220" s="28"/>
      <c r="D220" s="33"/>
      <c r="E220" s="32"/>
      <c r="F220" s="28"/>
      <c r="G220" s="32"/>
      <c r="H220" s="33"/>
    </row>
    <row r="221" spans="2:8" x14ac:dyDescent="0.25">
      <c r="B221" s="32"/>
      <c r="C221" s="28"/>
      <c r="D221" s="33"/>
      <c r="E221" s="32"/>
      <c r="F221" s="28"/>
      <c r="G221" s="32"/>
      <c r="H221" s="33"/>
    </row>
    <row r="222" spans="2:8" x14ac:dyDescent="0.25">
      <c r="B222" s="36"/>
      <c r="C222" s="35"/>
      <c r="D222" s="37"/>
      <c r="E222" s="36"/>
      <c r="F222" s="35"/>
      <c r="G222" s="36"/>
      <c r="H222" s="37"/>
    </row>
    <row r="228" spans="2:8" x14ac:dyDescent="0.25">
      <c r="B228" s="55" t="s">
        <v>297</v>
      </c>
    </row>
    <row r="229" spans="2:8" x14ac:dyDescent="0.25">
      <c r="B229" s="39" t="s">
        <v>0</v>
      </c>
      <c r="C229" s="98" t="s">
        <v>146</v>
      </c>
      <c r="D229" s="99"/>
      <c r="E229" s="39" t="s">
        <v>147</v>
      </c>
      <c r="F229" s="39" t="s">
        <v>138</v>
      </c>
      <c r="G229" s="39" t="s">
        <v>148</v>
      </c>
      <c r="H229" s="40" t="s">
        <v>149</v>
      </c>
    </row>
    <row r="230" spans="2:8" x14ac:dyDescent="0.25">
      <c r="B230" s="29"/>
      <c r="C230" s="30"/>
      <c r="D230" s="31"/>
      <c r="E230" s="29"/>
      <c r="F230" s="30"/>
      <c r="G230" s="29"/>
      <c r="H230" s="31"/>
    </row>
    <row r="231" spans="2:8" x14ac:dyDescent="0.25">
      <c r="B231" s="32"/>
      <c r="C231" s="28"/>
      <c r="D231" s="33"/>
      <c r="E231" s="32"/>
      <c r="F231" s="28"/>
      <c r="G231" s="32"/>
      <c r="H231" s="33"/>
    </row>
    <row r="232" spans="2:8" x14ac:dyDescent="0.25">
      <c r="B232" s="32"/>
      <c r="C232" s="28"/>
      <c r="D232" s="33"/>
      <c r="E232" s="32"/>
      <c r="F232" s="28"/>
      <c r="G232" s="32"/>
      <c r="H232" s="33"/>
    </row>
    <row r="233" spans="2:8" x14ac:dyDescent="0.25">
      <c r="B233" s="32"/>
      <c r="C233" s="28"/>
      <c r="D233" s="33"/>
      <c r="E233" s="32"/>
      <c r="F233" s="28"/>
      <c r="G233" s="32"/>
      <c r="H233" s="33"/>
    </row>
    <row r="234" spans="2:8" x14ac:dyDescent="0.25">
      <c r="B234" s="32"/>
      <c r="C234" s="28"/>
      <c r="D234" s="33"/>
      <c r="E234" s="32"/>
      <c r="F234" s="28"/>
      <c r="G234" s="32"/>
      <c r="H234" s="33"/>
    </row>
    <row r="235" spans="2:8" x14ac:dyDescent="0.25">
      <c r="B235" s="32"/>
      <c r="C235" s="28"/>
      <c r="D235" s="33"/>
      <c r="E235" s="32"/>
      <c r="F235" s="28"/>
      <c r="G235" s="32"/>
      <c r="H235" s="33"/>
    </row>
    <row r="236" spans="2:8" x14ac:dyDescent="0.25">
      <c r="B236" s="32"/>
      <c r="C236" s="28"/>
      <c r="D236" s="33"/>
      <c r="E236" s="32"/>
      <c r="F236" s="28"/>
      <c r="G236" s="32"/>
      <c r="H236" s="33"/>
    </row>
    <row r="237" spans="2:8" x14ac:dyDescent="0.25">
      <c r="B237" s="32"/>
      <c r="C237" s="28"/>
      <c r="D237" s="33"/>
      <c r="E237" s="32"/>
      <c r="F237" s="28"/>
      <c r="G237" s="32"/>
      <c r="H237" s="33"/>
    </row>
    <row r="238" spans="2:8" x14ac:dyDescent="0.25">
      <c r="B238" s="32"/>
      <c r="C238" s="28"/>
      <c r="D238" s="33"/>
      <c r="E238" s="32"/>
      <c r="F238" s="28"/>
      <c r="G238" s="32"/>
      <c r="H238" s="33"/>
    </row>
    <row r="239" spans="2:8" x14ac:dyDescent="0.25">
      <c r="B239" s="32"/>
      <c r="C239" s="28"/>
      <c r="D239" s="33"/>
      <c r="E239" s="32"/>
      <c r="F239" s="28"/>
      <c r="G239" s="32"/>
      <c r="H239" s="33"/>
    </row>
    <row r="240" spans="2:8" x14ac:dyDescent="0.25">
      <c r="B240" s="32"/>
      <c r="C240" s="28"/>
      <c r="D240" s="33"/>
      <c r="E240" s="32"/>
      <c r="F240" s="28"/>
      <c r="G240" s="32"/>
      <c r="H240" s="33"/>
    </row>
    <row r="241" spans="2:8" x14ac:dyDescent="0.25">
      <c r="B241" s="32"/>
      <c r="C241" s="28"/>
      <c r="D241" s="33"/>
      <c r="E241" s="32"/>
      <c r="F241" s="28"/>
      <c r="G241" s="32"/>
      <c r="H241" s="33"/>
    </row>
    <row r="242" spans="2:8" x14ac:dyDescent="0.25">
      <c r="B242" s="32"/>
      <c r="C242" s="28"/>
      <c r="D242" s="33"/>
      <c r="E242" s="32"/>
      <c r="F242" s="28"/>
      <c r="G242" s="32"/>
      <c r="H242" s="33"/>
    </row>
    <row r="243" spans="2:8" x14ac:dyDescent="0.25">
      <c r="B243" s="36"/>
      <c r="C243" s="35"/>
      <c r="D243" s="37"/>
      <c r="E243" s="36"/>
      <c r="F243" s="35"/>
      <c r="G243" s="36"/>
      <c r="H243" s="37"/>
    </row>
    <row r="252" spans="2:8" x14ac:dyDescent="0.25">
      <c r="B252" s="55" t="s">
        <v>298</v>
      </c>
    </row>
    <row r="253" spans="2:8" x14ac:dyDescent="0.25">
      <c r="B253" s="39" t="s">
        <v>0</v>
      </c>
      <c r="C253" s="98" t="s">
        <v>146</v>
      </c>
      <c r="D253" s="99"/>
      <c r="E253" s="39" t="s">
        <v>147</v>
      </c>
      <c r="F253" s="39" t="s">
        <v>138</v>
      </c>
      <c r="G253" s="39" t="s">
        <v>148</v>
      </c>
      <c r="H253" s="40" t="s">
        <v>149</v>
      </c>
    </row>
    <row r="254" spans="2:8" x14ac:dyDescent="0.25">
      <c r="B254" s="29"/>
      <c r="C254" s="30"/>
      <c r="D254" s="31"/>
      <c r="E254" s="29"/>
      <c r="F254" s="30"/>
      <c r="G254" s="29"/>
      <c r="H254" s="31"/>
    </row>
    <row r="255" spans="2:8" x14ac:dyDescent="0.25">
      <c r="B255" s="32"/>
      <c r="C255" s="28"/>
      <c r="D255" s="33"/>
      <c r="E255" s="32"/>
      <c r="F255" s="28"/>
      <c r="G255" s="32"/>
      <c r="H255" s="33"/>
    </row>
    <row r="256" spans="2:8" x14ac:dyDescent="0.25">
      <c r="B256" s="32"/>
      <c r="C256" s="28"/>
      <c r="D256" s="33"/>
      <c r="E256" s="32"/>
      <c r="F256" s="28"/>
      <c r="G256" s="32"/>
      <c r="H256" s="33"/>
    </row>
    <row r="257" spans="2:8" x14ac:dyDescent="0.25">
      <c r="B257" s="32"/>
      <c r="C257" s="28"/>
      <c r="D257" s="33"/>
      <c r="E257" s="32"/>
      <c r="F257" s="28"/>
      <c r="G257" s="32"/>
      <c r="H257" s="33"/>
    </row>
    <row r="258" spans="2:8" x14ac:dyDescent="0.25">
      <c r="B258" s="32"/>
      <c r="C258" s="28"/>
      <c r="D258" s="33"/>
      <c r="E258" s="32"/>
      <c r="F258" s="28"/>
      <c r="G258" s="32"/>
      <c r="H258" s="33"/>
    </row>
    <row r="259" spans="2:8" x14ac:dyDescent="0.25">
      <c r="B259" s="32"/>
      <c r="C259" s="28"/>
      <c r="D259" s="33"/>
      <c r="E259" s="32"/>
      <c r="F259" s="28"/>
      <c r="G259" s="32"/>
      <c r="H259" s="33"/>
    </row>
    <row r="260" spans="2:8" x14ac:dyDescent="0.25">
      <c r="B260" s="32"/>
      <c r="C260" s="28"/>
      <c r="D260" s="33"/>
      <c r="E260" s="32"/>
      <c r="F260" s="28"/>
      <c r="G260" s="32"/>
      <c r="H260" s="33"/>
    </row>
    <row r="261" spans="2:8" x14ac:dyDescent="0.25">
      <c r="B261" s="32"/>
      <c r="C261" s="28"/>
      <c r="D261" s="33"/>
      <c r="E261" s="32"/>
      <c r="F261" s="28"/>
      <c r="G261" s="32"/>
      <c r="H261" s="33"/>
    </row>
    <row r="262" spans="2:8" x14ac:dyDescent="0.25">
      <c r="B262" s="32"/>
      <c r="C262" s="28"/>
      <c r="D262" s="33"/>
      <c r="E262" s="32"/>
      <c r="F262" s="28"/>
      <c r="G262" s="32"/>
      <c r="H262" s="33"/>
    </row>
    <row r="263" spans="2:8" x14ac:dyDescent="0.25">
      <c r="B263" s="32"/>
      <c r="C263" s="28"/>
      <c r="D263" s="33"/>
      <c r="E263" s="32"/>
      <c r="F263" s="28"/>
      <c r="G263" s="32"/>
      <c r="H263" s="33"/>
    </row>
    <row r="264" spans="2:8" x14ac:dyDescent="0.25">
      <c r="B264" s="32"/>
      <c r="C264" s="28"/>
      <c r="D264" s="33"/>
      <c r="E264" s="32"/>
      <c r="F264" s="28"/>
      <c r="G264" s="32"/>
      <c r="H264" s="33"/>
    </row>
    <row r="265" spans="2:8" x14ac:dyDescent="0.25">
      <c r="B265" s="32"/>
      <c r="C265" s="28"/>
      <c r="D265" s="33"/>
      <c r="E265" s="32"/>
      <c r="F265" s="28"/>
      <c r="G265" s="32"/>
      <c r="H265" s="33"/>
    </row>
    <row r="266" spans="2:8" x14ac:dyDescent="0.25">
      <c r="B266" s="32"/>
      <c r="C266" s="28"/>
      <c r="D266" s="33"/>
      <c r="E266" s="32"/>
      <c r="F266" s="28"/>
      <c r="G266" s="32"/>
      <c r="H266" s="33"/>
    </row>
    <row r="267" spans="2:8" x14ac:dyDescent="0.25">
      <c r="B267" s="36"/>
      <c r="C267" s="35"/>
      <c r="D267" s="37"/>
      <c r="E267" s="36"/>
      <c r="F267" s="35"/>
      <c r="G267" s="36"/>
      <c r="H267" s="37"/>
    </row>
    <row r="275" spans="2:8" x14ac:dyDescent="0.25">
      <c r="B275" s="55" t="s">
        <v>299</v>
      </c>
    </row>
    <row r="276" spans="2:8" x14ac:dyDescent="0.25">
      <c r="B276" s="39" t="s">
        <v>0</v>
      </c>
      <c r="C276" s="98" t="s">
        <v>146</v>
      </c>
      <c r="D276" s="99"/>
      <c r="E276" s="39" t="s">
        <v>147</v>
      </c>
      <c r="F276" s="39" t="s">
        <v>138</v>
      </c>
      <c r="G276" s="39" t="s">
        <v>148</v>
      </c>
      <c r="H276" s="40" t="s">
        <v>149</v>
      </c>
    </row>
    <row r="277" spans="2:8" x14ac:dyDescent="0.25">
      <c r="B277" s="29"/>
      <c r="C277" s="30"/>
      <c r="D277" s="31"/>
      <c r="E277" s="29"/>
      <c r="F277" s="30"/>
      <c r="G277" s="29"/>
      <c r="H277" s="31"/>
    </row>
    <row r="278" spans="2:8" x14ac:dyDescent="0.25">
      <c r="B278" s="32"/>
      <c r="C278" s="28"/>
      <c r="D278" s="33"/>
      <c r="E278" s="32"/>
      <c r="F278" s="28"/>
      <c r="G278" s="32"/>
      <c r="H278" s="33"/>
    </row>
    <row r="279" spans="2:8" x14ac:dyDescent="0.25">
      <c r="B279" s="32"/>
      <c r="C279" s="28"/>
      <c r="D279" s="33"/>
      <c r="E279" s="32"/>
      <c r="F279" s="28"/>
      <c r="G279" s="32"/>
      <c r="H279" s="33"/>
    </row>
    <row r="280" spans="2:8" x14ac:dyDescent="0.25">
      <c r="B280" s="32"/>
      <c r="C280" s="28"/>
      <c r="D280" s="33"/>
      <c r="E280" s="32"/>
      <c r="F280" s="28"/>
      <c r="G280" s="32"/>
      <c r="H280" s="33"/>
    </row>
    <row r="281" spans="2:8" x14ac:dyDescent="0.25">
      <c r="B281" s="32"/>
      <c r="C281" s="28"/>
      <c r="D281" s="33"/>
      <c r="E281" s="32"/>
      <c r="F281" s="28"/>
      <c r="G281" s="32"/>
      <c r="H281" s="33"/>
    </row>
    <row r="282" spans="2:8" x14ac:dyDescent="0.25">
      <c r="B282" s="32"/>
      <c r="C282" s="28"/>
      <c r="D282" s="33"/>
      <c r="E282" s="32"/>
      <c r="F282" s="28"/>
      <c r="G282" s="32"/>
      <c r="H282" s="33"/>
    </row>
    <row r="283" spans="2:8" x14ac:dyDescent="0.25">
      <c r="B283" s="32"/>
      <c r="C283" s="28"/>
      <c r="D283" s="33"/>
      <c r="E283" s="32"/>
      <c r="F283" s="28"/>
      <c r="G283" s="32"/>
      <c r="H283" s="33"/>
    </row>
    <row r="284" spans="2:8" x14ac:dyDescent="0.25">
      <c r="B284" s="32"/>
      <c r="C284" s="28"/>
      <c r="D284" s="33"/>
      <c r="E284" s="32"/>
      <c r="F284" s="28"/>
      <c r="G284" s="32"/>
      <c r="H284" s="33"/>
    </row>
    <row r="285" spans="2:8" x14ac:dyDescent="0.25">
      <c r="B285" s="32"/>
      <c r="C285" s="28"/>
      <c r="D285" s="33"/>
      <c r="E285" s="32"/>
      <c r="F285" s="28"/>
      <c r="G285" s="32"/>
      <c r="H285" s="33"/>
    </row>
    <row r="286" spans="2:8" x14ac:dyDescent="0.25">
      <c r="B286" s="32"/>
      <c r="C286" s="28"/>
      <c r="D286" s="33"/>
      <c r="E286" s="32"/>
      <c r="F286" s="28"/>
      <c r="G286" s="32"/>
      <c r="H286" s="33"/>
    </row>
    <row r="287" spans="2:8" x14ac:dyDescent="0.25">
      <c r="B287" s="32"/>
      <c r="C287" s="28"/>
      <c r="D287" s="33"/>
      <c r="E287" s="32"/>
      <c r="F287" s="28"/>
      <c r="G287" s="32"/>
      <c r="H287" s="33"/>
    </row>
    <row r="288" spans="2:8" x14ac:dyDescent="0.25">
      <c r="B288" s="32"/>
      <c r="C288" s="28"/>
      <c r="D288" s="33"/>
      <c r="E288" s="32"/>
      <c r="F288" s="28"/>
      <c r="G288" s="32"/>
      <c r="H288" s="33"/>
    </row>
    <row r="289" spans="2:8" x14ac:dyDescent="0.25">
      <c r="B289" s="32"/>
      <c r="C289" s="28"/>
      <c r="D289" s="33"/>
      <c r="E289" s="32"/>
      <c r="F289" s="28"/>
      <c r="G289" s="32"/>
      <c r="H289" s="33"/>
    </row>
    <row r="290" spans="2:8" x14ac:dyDescent="0.25">
      <c r="B290" s="36"/>
      <c r="C290" s="35"/>
      <c r="D290" s="37"/>
      <c r="E290" s="36"/>
      <c r="F290" s="35"/>
      <c r="G290" s="36"/>
      <c r="H290" s="37"/>
    </row>
    <row r="299" spans="2:8" x14ac:dyDescent="0.25">
      <c r="B299" s="55" t="s">
        <v>300</v>
      </c>
    </row>
    <row r="300" spans="2:8" x14ac:dyDescent="0.25">
      <c r="B300" s="39" t="s">
        <v>0</v>
      </c>
      <c r="C300" s="98" t="s">
        <v>146</v>
      </c>
      <c r="D300" s="99"/>
      <c r="E300" s="39" t="s">
        <v>147</v>
      </c>
      <c r="F300" s="39" t="s">
        <v>138</v>
      </c>
      <c r="G300" s="39" t="s">
        <v>148</v>
      </c>
      <c r="H300" s="40" t="s">
        <v>149</v>
      </c>
    </row>
    <row r="301" spans="2:8" x14ac:dyDescent="0.25">
      <c r="B301" s="29"/>
      <c r="C301" s="30"/>
      <c r="D301" s="31"/>
      <c r="E301" s="29"/>
      <c r="F301" s="30"/>
      <c r="G301" s="29"/>
      <c r="H301" s="31"/>
    </row>
    <row r="302" spans="2:8" x14ac:dyDescent="0.25">
      <c r="B302" s="32"/>
      <c r="C302" s="28"/>
      <c r="D302" s="33"/>
      <c r="E302" s="32"/>
      <c r="F302" s="28"/>
      <c r="G302" s="32"/>
      <c r="H302" s="33"/>
    </row>
    <row r="303" spans="2:8" x14ac:dyDescent="0.25">
      <c r="B303" s="32"/>
      <c r="C303" s="28"/>
      <c r="D303" s="33"/>
      <c r="E303" s="32"/>
      <c r="F303" s="28"/>
      <c r="G303" s="32"/>
      <c r="H303" s="33"/>
    </row>
    <row r="304" spans="2:8" x14ac:dyDescent="0.25">
      <c r="B304" s="32"/>
      <c r="C304" s="28"/>
      <c r="D304" s="33"/>
      <c r="E304" s="32"/>
      <c r="F304" s="28"/>
      <c r="G304" s="32"/>
      <c r="H304" s="33"/>
    </row>
    <row r="305" spans="2:8" x14ac:dyDescent="0.25">
      <c r="B305" s="32"/>
      <c r="C305" s="28"/>
      <c r="D305" s="33"/>
      <c r="E305" s="32"/>
      <c r="F305" s="28"/>
      <c r="G305" s="32"/>
      <c r="H305" s="33"/>
    </row>
    <row r="306" spans="2:8" x14ac:dyDescent="0.25">
      <c r="B306" s="32"/>
      <c r="C306" s="28"/>
      <c r="D306" s="33"/>
      <c r="E306" s="32"/>
      <c r="F306" s="28"/>
      <c r="G306" s="32"/>
      <c r="H306" s="33"/>
    </row>
    <row r="307" spans="2:8" x14ac:dyDescent="0.25">
      <c r="B307" s="32"/>
      <c r="C307" s="28"/>
      <c r="D307" s="33"/>
      <c r="E307" s="32"/>
      <c r="F307" s="28"/>
      <c r="G307" s="32"/>
      <c r="H307" s="33"/>
    </row>
    <row r="308" spans="2:8" x14ac:dyDescent="0.25">
      <c r="B308" s="32"/>
      <c r="C308" s="28"/>
      <c r="D308" s="33"/>
      <c r="E308" s="32"/>
      <c r="F308" s="28"/>
      <c r="G308" s="32"/>
      <c r="H308" s="33"/>
    </row>
    <row r="309" spans="2:8" x14ac:dyDescent="0.25">
      <c r="B309" s="32"/>
      <c r="C309" s="28"/>
      <c r="D309" s="33"/>
      <c r="E309" s="32"/>
      <c r="F309" s="28"/>
      <c r="G309" s="32"/>
      <c r="H309" s="33"/>
    </row>
    <row r="310" spans="2:8" x14ac:dyDescent="0.25">
      <c r="B310" s="32"/>
      <c r="C310" s="28"/>
      <c r="D310" s="33"/>
      <c r="E310" s="32"/>
      <c r="F310" s="28"/>
      <c r="G310" s="32"/>
      <c r="H310" s="33"/>
    </row>
    <row r="311" spans="2:8" x14ac:dyDescent="0.25">
      <c r="B311" s="32"/>
      <c r="C311" s="28"/>
      <c r="D311" s="33"/>
      <c r="E311" s="32"/>
      <c r="F311" s="28"/>
      <c r="G311" s="32"/>
      <c r="H311" s="33"/>
    </row>
    <row r="312" spans="2:8" x14ac:dyDescent="0.25">
      <c r="B312" s="32"/>
      <c r="C312" s="28"/>
      <c r="D312" s="33"/>
      <c r="E312" s="32"/>
      <c r="F312" s="28"/>
      <c r="G312" s="32"/>
      <c r="H312" s="33"/>
    </row>
    <row r="313" spans="2:8" x14ac:dyDescent="0.25">
      <c r="B313" s="32"/>
      <c r="C313" s="28"/>
      <c r="D313" s="33"/>
      <c r="E313" s="32"/>
      <c r="F313" s="28"/>
      <c r="G313" s="32"/>
      <c r="H313" s="33"/>
    </row>
    <row r="314" spans="2:8" x14ac:dyDescent="0.25">
      <c r="B314" s="36"/>
      <c r="C314" s="35"/>
      <c r="D314" s="37"/>
      <c r="E314" s="36"/>
      <c r="F314" s="35"/>
      <c r="G314" s="36"/>
      <c r="H314" s="37"/>
    </row>
    <row r="322" spans="2:8" x14ac:dyDescent="0.25">
      <c r="B322" s="39" t="s">
        <v>0</v>
      </c>
      <c r="C322" s="98" t="s">
        <v>146</v>
      </c>
      <c r="D322" s="99"/>
      <c r="E322" s="39" t="s">
        <v>147</v>
      </c>
      <c r="F322" s="39" t="s">
        <v>138</v>
      </c>
      <c r="G322" s="39" t="s">
        <v>148</v>
      </c>
      <c r="H322" s="40" t="s">
        <v>149</v>
      </c>
    </row>
    <row r="323" spans="2:8" x14ac:dyDescent="0.25">
      <c r="B323" s="29"/>
      <c r="C323" s="30"/>
      <c r="D323" s="31"/>
      <c r="E323" s="29"/>
      <c r="F323" s="30"/>
      <c r="G323" s="29"/>
      <c r="H323" s="31"/>
    </row>
    <row r="324" spans="2:8" x14ac:dyDescent="0.25">
      <c r="B324" s="32"/>
      <c r="C324" s="28"/>
      <c r="D324" s="33"/>
      <c r="E324" s="32"/>
      <c r="F324" s="28"/>
      <c r="G324" s="32"/>
      <c r="H324" s="33"/>
    </row>
    <row r="325" spans="2:8" x14ac:dyDescent="0.25">
      <c r="B325" s="32"/>
      <c r="C325" s="28"/>
      <c r="D325" s="33"/>
      <c r="E325" s="32"/>
      <c r="F325" s="28"/>
      <c r="G325" s="32"/>
      <c r="H325" s="33"/>
    </row>
    <row r="326" spans="2:8" x14ac:dyDescent="0.25">
      <c r="B326" s="32"/>
      <c r="C326" s="28"/>
      <c r="D326" s="33"/>
      <c r="E326" s="32"/>
      <c r="F326" s="28"/>
      <c r="G326" s="32"/>
      <c r="H326" s="33"/>
    </row>
    <row r="327" spans="2:8" x14ac:dyDescent="0.25">
      <c r="B327" s="32"/>
      <c r="C327" s="28"/>
      <c r="D327" s="33"/>
      <c r="E327" s="32"/>
      <c r="F327" s="28"/>
      <c r="G327" s="32"/>
      <c r="H327" s="33"/>
    </row>
    <row r="328" spans="2:8" x14ac:dyDescent="0.25">
      <c r="B328" s="32"/>
      <c r="C328" s="28"/>
      <c r="D328" s="33"/>
      <c r="E328" s="32"/>
      <c r="F328" s="28"/>
      <c r="G328" s="32"/>
      <c r="H328" s="33"/>
    </row>
    <row r="329" spans="2:8" x14ac:dyDescent="0.25">
      <c r="B329" s="32"/>
      <c r="C329" s="28"/>
      <c r="D329" s="33"/>
      <c r="E329" s="32"/>
      <c r="F329" s="28"/>
      <c r="G329" s="32"/>
      <c r="H329" s="33"/>
    </row>
    <row r="330" spans="2:8" x14ac:dyDescent="0.25">
      <c r="B330" s="32"/>
      <c r="C330" s="28"/>
      <c r="D330" s="33"/>
      <c r="E330" s="32"/>
      <c r="F330" s="28"/>
      <c r="G330" s="32"/>
      <c r="H330" s="33"/>
    </row>
    <row r="331" spans="2:8" x14ac:dyDescent="0.25">
      <c r="B331" s="32"/>
      <c r="C331" s="28"/>
      <c r="D331" s="33"/>
      <c r="E331" s="32"/>
      <c r="F331" s="28"/>
      <c r="G331" s="32"/>
      <c r="H331" s="33"/>
    </row>
    <row r="332" spans="2:8" x14ac:dyDescent="0.25">
      <c r="B332" s="32"/>
      <c r="C332" s="28"/>
      <c r="D332" s="33"/>
      <c r="E332" s="32"/>
      <c r="F332" s="28"/>
      <c r="G332" s="32"/>
      <c r="H332" s="33"/>
    </row>
    <row r="333" spans="2:8" x14ac:dyDescent="0.25">
      <c r="B333" s="32"/>
      <c r="C333" s="28"/>
      <c r="D333" s="33"/>
      <c r="E333" s="32"/>
      <c r="F333" s="28"/>
      <c r="G333" s="32"/>
      <c r="H333" s="33"/>
    </row>
    <row r="334" spans="2:8" x14ac:dyDescent="0.25">
      <c r="B334" s="32"/>
      <c r="C334" s="28"/>
      <c r="D334" s="33"/>
      <c r="E334" s="32"/>
      <c r="F334" s="28"/>
      <c r="G334" s="32"/>
      <c r="H334" s="33"/>
    </row>
    <row r="335" spans="2:8" x14ac:dyDescent="0.25">
      <c r="B335" s="32"/>
      <c r="C335" s="28"/>
      <c r="D335" s="33"/>
      <c r="E335" s="32"/>
      <c r="F335" s="28"/>
      <c r="G335" s="32"/>
      <c r="H335" s="33"/>
    </row>
    <row r="336" spans="2:8" x14ac:dyDescent="0.25">
      <c r="B336" s="36"/>
      <c r="C336" s="35"/>
      <c r="D336" s="37"/>
      <c r="E336" s="36"/>
      <c r="F336" s="35"/>
      <c r="G336" s="36"/>
      <c r="H336" s="37"/>
    </row>
    <row r="345" spans="2:8" x14ac:dyDescent="0.25">
      <c r="B345" s="39" t="s">
        <v>0</v>
      </c>
      <c r="C345" s="98" t="s">
        <v>146</v>
      </c>
      <c r="D345" s="99"/>
      <c r="E345" s="39" t="s">
        <v>147</v>
      </c>
      <c r="F345" s="39" t="s">
        <v>138</v>
      </c>
      <c r="G345" s="39" t="s">
        <v>148</v>
      </c>
      <c r="H345" s="40" t="s">
        <v>149</v>
      </c>
    </row>
    <row r="346" spans="2:8" x14ac:dyDescent="0.25">
      <c r="B346" s="29"/>
      <c r="C346" s="30"/>
      <c r="D346" s="31"/>
      <c r="E346" s="29"/>
      <c r="F346" s="30"/>
      <c r="G346" s="29"/>
      <c r="H346" s="31"/>
    </row>
    <row r="347" spans="2:8" x14ac:dyDescent="0.25">
      <c r="B347" s="32"/>
      <c r="C347" s="28"/>
      <c r="D347" s="33"/>
      <c r="E347" s="32"/>
      <c r="F347" s="28"/>
      <c r="G347" s="32"/>
      <c r="H347" s="33"/>
    </row>
    <row r="348" spans="2:8" x14ac:dyDescent="0.25">
      <c r="B348" s="32"/>
      <c r="C348" s="28"/>
      <c r="D348" s="33"/>
      <c r="E348" s="32"/>
      <c r="F348" s="28"/>
      <c r="G348" s="32"/>
      <c r="H348" s="33"/>
    </row>
    <row r="349" spans="2:8" x14ac:dyDescent="0.25">
      <c r="B349" s="32"/>
      <c r="C349" s="28"/>
      <c r="D349" s="33"/>
      <c r="E349" s="32"/>
      <c r="F349" s="28"/>
      <c r="G349" s="32"/>
      <c r="H349" s="33"/>
    </row>
    <row r="350" spans="2:8" x14ac:dyDescent="0.25">
      <c r="B350" s="32"/>
      <c r="C350" s="28"/>
      <c r="D350" s="33"/>
      <c r="E350" s="32"/>
      <c r="F350" s="28"/>
      <c r="G350" s="32"/>
      <c r="H350" s="33"/>
    </row>
    <row r="351" spans="2:8" x14ac:dyDescent="0.25">
      <c r="B351" s="32"/>
      <c r="C351" s="28"/>
      <c r="D351" s="33"/>
      <c r="E351" s="32"/>
      <c r="F351" s="28"/>
      <c r="G351" s="32"/>
      <c r="H351" s="33"/>
    </row>
    <row r="352" spans="2:8" x14ac:dyDescent="0.25">
      <c r="B352" s="32"/>
      <c r="C352" s="28"/>
      <c r="D352" s="33"/>
      <c r="E352" s="32"/>
      <c r="F352" s="28"/>
      <c r="G352" s="32"/>
      <c r="H352" s="33"/>
    </row>
    <row r="353" spans="2:8" x14ac:dyDescent="0.25">
      <c r="B353" s="32"/>
      <c r="C353" s="28"/>
      <c r="D353" s="33"/>
      <c r="E353" s="32"/>
      <c r="F353" s="28"/>
      <c r="G353" s="32"/>
      <c r="H353" s="33"/>
    </row>
    <row r="354" spans="2:8" x14ac:dyDescent="0.25">
      <c r="B354" s="32"/>
      <c r="C354" s="28"/>
      <c r="D354" s="33"/>
      <c r="E354" s="32"/>
      <c r="F354" s="28"/>
      <c r="G354" s="32"/>
      <c r="H354" s="33"/>
    </row>
    <row r="355" spans="2:8" x14ac:dyDescent="0.25">
      <c r="B355" s="32"/>
      <c r="C355" s="28"/>
      <c r="D355" s="33"/>
      <c r="E355" s="32"/>
      <c r="F355" s="28"/>
      <c r="G355" s="32"/>
      <c r="H355" s="33"/>
    </row>
    <row r="356" spans="2:8" x14ac:dyDescent="0.25">
      <c r="B356" s="32"/>
      <c r="C356" s="28"/>
      <c r="D356" s="33"/>
      <c r="E356" s="32"/>
      <c r="F356" s="28"/>
      <c r="G356" s="32"/>
      <c r="H356" s="33"/>
    </row>
    <row r="357" spans="2:8" x14ac:dyDescent="0.25">
      <c r="B357" s="32"/>
      <c r="C357" s="28"/>
      <c r="D357" s="33"/>
      <c r="E357" s="32"/>
      <c r="F357" s="28"/>
      <c r="G357" s="32"/>
      <c r="H357" s="33"/>
    </row>
    <row r="358" spans="2:8" x14ac:dyDescent="0.25">
      <c r="B358" s="32"/>
      <c r="C358" s="28"/>
      <c r="D358" s="33"/>
      <c r="E358" s="32"/>
      <c r="F358" s="28"/>
      <c r="G358" s="32"/>
      <c r="H358" s="33"/>
    </row>
    <row r="359" spans="2:8" x14ac:dyDescent="0.25">
      <c r="B359" s="36"/>
      <c r="C359" s="35"/>
      <c r="D359" s="37"/>
      <c r="E359" s="36"/>
      <c r="F359" s="35"/>
      <c r="G359" s="36"/>
      <c r="H359" s="37"/>
    </row>
    <row r="369" spans="2:8" x14ac:dyDescent="0.25">
      <c r="B369" s="39" t="s">
        <v>0</v>
      </c>
      <c r="C369" s="98" t="s">
        <v>146</v>
      </c>
      <c r="D369" s="99"/>
      <c r="E369" s="39" t="s">
        <v>147</v>
      </c>
      <c r="F369" s="39" t="s">
        <v>138</v>
      </c>
      <c r="G369" s="39" t="s">
        <v>148</v>
      </c>
      <c r="H369" s="40" t="s">
        <v>149</v>
      </c>
    </row>
    <row r="370" spans="2:8" x14ac:dyDescent="0.25">
      <c r="B370" s="29"/>
      <c r="C370" s="30"/>
      <c r="D370" s="31"/>
      <c r="E370" s="29"/>
      <c r="F370" s="30"/>
      <c r="G370" s="29"/>
      <c r="H370" s="31"/>
    </row>
    <row r="371" spans="2:8" x14ac:dyDescent="0.25">
      <c r="B371" s="32"/>
      <c r="C371" s="28"/>
      <c r="D371" s="33"/>
      <c r="E371" s="32"/>
      <c r="F371" s="28"/>
      <c r="G371" s="32"/>
      <c r="H371" s="33"/>
    </row>
    <row r="372" spans="2:8" x14ac:dyDescent="0.25">
      <c r="B372" s="32"/>
      <c r="C372" s="28"/>
      <c r="D372" s="33"/>
      <c r="E372" s="32"/>
      <c r="F372" s="28"/>
      <c r="G372" s="32"/>
      <c r="H372" s="33"/>
    </row>
    <row r="373" spans="2:8" x14ac:dyDescent="0.25">
      <c r="B373" s="32"/>
      <c r="C373" s="28"/>
      <c r="D373" s="33"/>
      <c r="E373" s="32"/>
      <c r="F373" s="28"/>
      <c r="G373" s="32"/>
      <c r="H373" s="33"/>
    </row>
    <row r="374" spans="2:8" x14ac:dyDescent="0.25">
      <c r="B374" s="32"/>
      <c r="C374" s="28"/>
      <c r="D374" s="33"/>
      <c r="E374" s="32"/>
      <c r="F374" s="28"/>
      <c r="G374" s="32"/>
      <c r="H374" s="33"/>
    </row>
    <row r="375" spans="2:8" x14ac:dyDescent="0.25">
      <c r="B375" s="32"/>
      <c r="C375" s="28"/>
      <c r="D375" s="33"/>
      <c r="E375" s="32"/>
      <c r="F375" s="28"/>
      <c r="G375" s="32"/>
      <c r="H375" s="33"/>
    </row>
    <row r="376" spans="2:8" x14ac:dyDescent="0.25">
      <c r="B376" s="32"/>
      <c r="C376" s="28"/>
      <c r="D376" s="33"/>
      <c r="E376" s="32"/>
      <c r="F376" s="28"/>
      <c r="G376" s="32"/>
      <c r="H376" s="33"/>
    </row>
    <row r="377" spans="2:8" x14ac:dyDescent="0.25">
      <c r="B377" s="32"/>
      <c r="C377" s="28"/>
      <c r="D377" s="33"/>
      <c r="E377" s="32"/>
      <c r="F377" s="28"/>
      <c r="G377" s="32"/>
      <c r="H377" s="33"/>
    </row>
    <row r="378" spans="2:8" x14ac:dyDescent="0.25">
      <c r="B378" s="32"/>
      <c r="C378" s="28"/>
      <c r="D378" s="33"/>
      <c r="E378" s="32"/>
      <c r="F378" s="28"/>
      <c r="G378" s="32"/>
      <c r="H378" s="33"/>
    </row>
    <row r="379" spans="2:8" x14ac:dyDescent="0.25">
      <c r="B379" s="32"/>
      <c r="C379" s="28"/>
      <c r="D379" s="33"/>
      <c r="E379" s="32"/>
      <c r="F379" s="28"/>
      <c r="G379" s="32"/>
      <c r="H379" s="33"/>
    </row>
    <row r="380" spans="2:8" x14ac:dyDescent="0.25">
      <c r="B380" s="32"/>
      <c r="C380" s="28"/>
      <c r="D380" s="33"/>
      <c r="E380" s="32"/>
      <c r="F380" s="28"/>
      <c r="G380" s="32"/>
      <c r="H380" s="33"/>
    </row>
    <row r="381" spans="2:8" x14ac:dyDescent="0.25">
      <c r="B381" s="32"/>
      <c r="C381" s="28"/>
      <c r="D381" s="33"/>
      <c r="E381" s="32"/>
      <c r="F381" s="28"/>
      <c r="G381" s="32"/>
      <c r="H381" s="33"/>
    </row>
    <row r="382" spans="2:8" x14ac:dyDescent="0.25">
      <c r="B382" s="32"/>
      <c r="C382" s="28"/>
      <c r="D382" s="33"/>
      <c r="E382" s="32"/>
      <c r="F382" s="28"/>
      <c r="G382" s="32"/>
      <c r="H382" s="33"/>
    </row>
    <row r="383" spans="2:8" x14ac:dyDescent="0.25">
      <c r="B383" s="36"/>
      <c r="C383" s="35"/>
      <c r="D383" s="37"/>
      <c r="E383" s="36"/>
      <c r="F383" s="35"/>
      <c r="G383" s="36"/>
      <c r="H383" s="37"/>
    </row>
    <row r="395" spans="2:8" x14ac:dyDescent="0.25">
      <c r="B395" s="39" t="s">
        <v>0</v>
      </c>
      <c r="C395" s="98" t="s">
        <v>146</v>
      </c>
      <c r="D395" s="99"/>
      <c r="E395" s="39" t="s">
        <v>147</v>
      </c>
      <c r="F395" s="39" t="s">
        <v>138</v>
      </c>
      <c r="G395" s="39" t="s">
        <v>148</v>
      </c>
      <c r="H395" s="40" t="s">
        <v>149</v>
      </c>
    </row>
    <row r="396" spans="2:8" x14ac:dyDescent="0.25">
      <c r="B396" s="29"/>
      <c r="C396" s="30"/>
      <c r="D396" s="31"/>
      <c r="E396" s="29"/>
      <c r="F396" s="30"/>
      <c r="G396" s="29"/>
      <c r="H396" s="31"/>
    </row>
    <row r="397" spans="2:8" x14ac:dyDescent="0.25">
      <c r="B397" s="32"/>
      <c r="C397" s="28"/>
      <c r="D397" s="33"/>
      <c r="E397" s="32"/>
      <c r="F397" s="28"/>
      <c r="G397" s="32"/>
      <c r="H397" s="33"/>
    </row>
    <row r="398" spans="2:8" x14ac:dyDescent="0.25">
      <c r="B398" s="32"/>
      <c r="C398" s="28"/>
      <c r="D398" s="33"/>
      <c r="E398" s="32"/>
      <c r="F398" s="28"/>
      <c r="G398" s="32"/>
      <c r="H398" s="33"/>
    </row>
    <row r="399" spans="2:8" x14ac:dyDescent="0.25">
      <c r="B399" s="32"/>
      <c r="C399" s="28"/>
      <c r="D399" s="33"/>
      <c r="E399" s="32"/>
      <c r="F399" s="28"/>
      <c r="G399" s="32"/>
      <c r="H399" s="33"/>
    </row>
    <row r="400" spans="2:8" x14ac:dyDescent="0.25">
      <c r="B400" s="32"/>
      <c r="C400" s="28"/>
      <c r="D400" s="33"/>
      <c r="E400" s="32"/>
      <c r="F400" s="28"/>
      <c r="G400" s="32"/>
      <c r="H400" s="33"/>
    </row>
    <row r="401" spans="2:8" x14ac:dyDescent="0.25">
      <c r="B401" s="32"/>
      <c r="C401" s="28"/>
      <c r="D401" s="33"/>
      <c r="E401" s="32"/>
      <c r="F401" s="28"/>
      <c r="G401" s="32"/>
      <c r="H401" s="33"/>
    </row>
    <row r="402" spans="2:8" x14ac:dyDescent="0.25">
      <c r="B402" s="32"/>
      <c r="C402" s="28"/>
      <c r="D402" s="33"/>
      <c r="E402" s="32"/>
      <c r="F402" s="28"/>
      <c r="G402" s="32"/>
      <c r="H402" s="33"/>
    </row>
    <row r="403" spans="2:8" x14ac:dyDescent="0.25">
      <c r="B403" s="32"/>
      <c r="C403" s="28"/>
      <c r="D403" s="33"/>
      <c r="E403" s="32"/>
      <c r="F403" s="28"/>
      <c r="G403" s="32"/>
      <c r="H403" s="33"/>
    </row>
    <row r="404" spans="2:8" x14ac:dyDescent="0.25">
      <c r="B404" s="32"/>
      <c r="C404" s="28"/>
      <c r="D404" s="33"/>
      <c r="E404" s="32"/>
      <c r="F404" s="28"/>
      <c r="G404" s="32"/>
      <c r="H404" s="33"/>
    </row>
    <row r="405" spans="2:8" x14ac:dyDescent="0.25">
      <c r="B405" s="32"/>
      <c r="C405" s="28"/>
      <c r="D405" s="33"/>
      <c r="E405" s="32"/>
      <c r="F405" s="28"/>
      <c r="G405" s="32"/>
      <c r="H405" s="33"/>
    </row>
    <row r="406" spans="2:8" x14ac:dyDescent="0.25">
      <c r="B406" s="32"/>
      <c r="C406" s="28"/>
      <c r="D406" s="33"/>
      <c r="E406" s="32"/>
      <c r="F406" s="28"/>
      <c r="G406" s="32"/>
      <c r="H406" s="33"/>
    </row>
    <row r="407" spans="2:8" x14ac:dyDescent="0.25">
      <c r="B407" s="32"/>
      <c r="C407" s="28"/>
      <c r="D407" s="33"/>
      <c r="E407" s="32"/>
      <c r="F407" s="28"/>
      <c r="G407" s="32"/>
      <c r="H407" s="33"/>
    </row>
    <row r="408" spans="2:8" x14ac:dyDescent="0.25">
      <c r="B408" s="32"/>
      <c r="C408" s="28"/>
      <c r="D408" s="33"/>
      <c r="E408" s="32"/>
      <c r="F408" s="28"/>
      <c r="G408" s="32"/>
      <c r="H408" s="33"/>
    </row>
    <row r="409" spans="2:8" x14ac:dyDescent="0.25">
      <c r="B409" s="36"/>
      <c r="C409" s="35"/>
      <c r="D409" s="37"/>
      <c r="E409" s="36"/>
      <c r="F409" s="35"/>
      <c r="G409" s="36"/>
      <c r="H409" s="37"/>
    </row>
    <row r="418" spans="2:8" x14ac:dyDescent="0.25">
      <c r="B418" s="39" t="s">
        <v>0</v>
      </c>
      <c r="C418" s="98" t="s">
        <v>146</v>
      </c>
      <c r="D418" s="99"/>
      <c r="E418" s="39" t="s">
        <v>147</v>
      </c>
      <c r="F418" s="39" t="s">
        <v>138</v>
      </c>
      <c r="G418" s="39" t="s">
        <v>148</v>
      </c>
      <c r="H418" s="40" t="s">
        <v>149</v>
      </c>
    </row>
    <row r="419" spans="2:8" x14ac:dyDescent="0.25">
      <c r="B419" s="29"/>
      <c r="C419" s="30"/>
      <c r="D419" s="31"/>
      <c r="E419" s="29"/>
      <c r="F419" s="30"/>
      <c r="G419" s="29"/>
      <c r="H419" s="31"/>
    </row>
    <row r="420" spans="2:8" x14ac:dyDescent="0.25">
      <c r="B420" s="32"/>
      <c r="C420" s="28"/>
      <c r="D420" s="33"/>
      <c r="E420" s="32"/>
      <c r="F420" s="28"/>
      <c r="G420" s="32"/>
      <c r="H420" s="33"/>
    </row>
    <row r="421" spans="2:8" x14ac:dyDescent="0.25">
      <c r="B421" s="32"/>
      <c r="C421" s="28"/>
      <c r="D421" s="33"/>
      <c r="E421" s="32"/>
      <c r="F421" s="28"/>
      <c r="G421" s="32"/>
      <c r="H421" s="33"/>
    </row>
    <row r="422" spans="2:8" x14ac:dyDescent="0.25">
      <c r="B422" s="32"/>
      <c r="C422" s="28"/>
      <c r="D422" s="33"/>
      <c r="E422" s="32"/>
      <c r="F422" s="28"/>
      <c r="G422" s="32"/>
      <c r="H422" s="33"/>
    </row>
    <row r="423" spans="2:8" x14ac:dyDescent="0.25">
      <c r="B423" s="32"/>
      <c r="C423" s="28"/>
      <c r="D423" s="33"/>
      <c r="E423" s="32"/>
      <c r="F423" s="28"/>
      <c r="G423" s="32"/>
      <c r="H423" s="33"/>
    </row>
    <row r="424" spans="2:8" x14ac:dyDescent="0.25">
      <c r="B424" s="32"/>
      <c r="C424" s="28"/>
      <c r="D424" s="33"/>
      <c r="E424" s="32"/>
      <c r="F424" s="28"/>
      <c r="G424" s="32"/>
      <c r="H424" s="33"/>
    </row>
    <row r="425" spans="2:8" x14ac:dyDescent="0.25">
      <c r="B425" s="32"/>
      <c r="C425" s="28"/>
      <c r="D425" s="33"/>
      <c r="E425" s="32"/>
      <c r="F425" s="28"/>
      <c r="G425" s="32"/>
      <c r="H425" s="33"/>
    </row>
    <row r="426" spans="2:8" x14ac:dyDescent="0.25">
      <c r="B426" s="32"/>
      <c r="C426" s="28"/>
      <c r="D426" s="33"/>
      <c r="E426" s="32"/>
      <c r="F426" s="28"/>
      <c r="G426" s="32"/>
      <c r="H426" s="33"/>
    </row>
    <row r="427" spans="2:8" x14ac:dyDescent="0.25">
      <c r="B427" s="32"/>
      <c r="C427" s="28"/>
      <c r="D427" s="33"/>
      <c r="E427" s="32"/>
      <c r="F427" s="28"/>
      <c r="G427" s="32"/>
      <c r="H427" s="33"/>
    </row>
    <row r="428" spans="2:8" x14ac:dyDescent="0.25">
      <c r="B428" s="32"/>
      <c r="C428" s="28"/>
      <c r="D428" s="33"/>
      <c r="E428" s="32"/>
      <c r="F428" s="28"/>
      <c r="G428" s="32"/>
      <c r="H428" s="33"/>
    </row>
    <row r="429" spans="2:8" x14ac:dyDescent="0.25">
      <c r="B429" s="32"/>
      <c r="C429" s="28"/>
      <c r="D429" s="33"/>
      <c r="E429" s="32"/>
      <c r="F429" s="28"/>
      <c r="G429" s="32"/>
      <c r="H429" s="33"/>
    </row>
    <row r="430" spans="2:8" x14ac:dyDescent="0.25">
      <c r="B430" s="32"/>
      <c r="C430" s="28"/>
      <c r="D430" s="33"/>
      <c r="E430" s="32"/>
      <c r="F430" s="28"/>
      <c r="G430" s="32"/>
      <c r="H430" s="33"/>
    </row>
    <row r="431" spans="2:8" x14ac:dyDescent="0.25">
      <c r="B431" s="32"/>
      <c r="C431" s="28"/>
      <c r="D431" s="33"/>
      <c r="E431" s="32"/>
      <c r="F431" s="28"/>
      <c r="G431" s="32"/>
      <c r="H431" s="33"/>
    </row>
    <row r="432" spans="2:8" x14ac:dyDescent="0.25">
      <c r="B432" s="36"/>
      <c r="C432" s="35"/>
      <c r="D432" s="37"/>
      <c r="E432" s="36"/>
      <c r="F432" s="35"/>
      <c r="G432" s="36"/>
      <c r="H432" s="37"/>
    </row>
    <row r="444" spans="2:8" x14ac:dyDescent="0.25">
      <c r="B444" s="39" t="s">
        <v>0</v>
      </c>
      <c r="C444" s="98" t="s">
        <v>146</v>
      </c>
      <c r="D444" s="99"/>
      <c r="E444" s="39" t="s">
        <v>147</v>
      </c>
      <c r="F444" s="39" t="s">
        <v>138</v>
      </c>
      <c r="G444" s="39" t="s">
        <v>148</v>
      </c>
      <c r="H444" s="40" t="s">
        <v>149</v>
      </c>
    </row>
    <row r="445" spans="2:8" x14ac:dyDescent="0.25">
      <c r="B445" s="29"/>
      <c r="C445" s="30"/>
      <c r="D445" s="31"/>
      <c r="E445" s="29"/>
      <c r="F445" s="30"/>
      <c r="G445" s="29"/>
      <c r="H445" s="31"/>
    </row>
    <row r="446" spans="2:8" x14ac:dyDescent="0.25">
      <c r="B446" s="32"/>
      <c r="C446" s="28"/>
      <c r="D446" s="33"/>
      <c r="E446" s="32"/>
      <c r="F446" s="28"/>
      <c r="G446" s="32"/>
      <c r="H446" s="33"/>
    </row>
    <row r="447" spans="2:8" x14ac:dyDescent="0.25">
      <c r="B447" s="32"/>
      <c r="C447" s="28"/>
      <c r="D447" s="33"/>
      <c r="E447" s="32"/>
      <c r="F447" s="28"/>
      <c r="G447" s="32"/>
      <c r="H447" s="33"/>
    </row>
    <row r="448" spans="2:8" x14ac:dyDescent="0.25">
      <c r="B448" s="32"/>
      <c r="C448" s="28"/>
      <c r="D448" s="33"/>
      <c r="E448" s="32"/>
      <c r="F448" s="28"/>
      <c r="G448" s="32"/>
      <c r="H448" s="33"/>
    </row>
    <row r="449" spans="2:8" x14ac:dyDescent="0.25">
      <c r="B449" s="32"/>
      <c r="C449" s="28"/>
      <c r="D449" s="33"/>
      <c r="E449" s="32"/>
      <c r="F449" s="28"/>
      <c r="G449" s="32"/>
      <c r="H449" s="33"/>
    </row>
    <row r="450" spans="2:8" x14ac:dyDescent="0.25">
      <c r="B450" s="32"/>
      <c r="C450" s="28"/>
      <c r="D450" s="33"/>
      <c r="E450" s="32"/>
      <c r="F450" s="28"/>
      <c r="G450" s="32"/>
      <c r="H450" s="33"/>
    </row>
    <row r="451" spans="2:8" x14ac:dyDescent="0.25">
      <c r="B451" s="32"/>
      <c r="C451" s="28"/>
      <c r="D451" s="33"/>
      <c r="E451" s="32"/>
      <c r="F451" s="28"/>
      <c r="G451" s="32"/>
      <c r="H451" s="33"/>
    </row>
    <row r="452" spans="2:8" x14ac:dyDescent="0.25">
      <c r="B452" s="32"/>
      <c r="C452" s="28"/>
      <c r="D452" s="33"/>
      <c r="E452" s="32"/>
      <c r="F452" s="28"/>
      <c r="G452" s="32"/>
      <c r="H452" s="33"/>
    </row>
    <row r="453" spans="2:8" x14ac:dyDescent="0.25">
      <c r="B453" s="32"/>
      <c r="C453" s="28"/>
      <c r="D453" s="33"/>
      <c r="E453" s="32"/>
      <c r="F453" s="28"/>
      <c r="G453" s="32"/>
      <c r="H453" s="33"/>
    </row>
    <row r="454" spans="2:8" x14ac:dyDescent="0.25">
      <c r="B454" s="32"/>
      <c r="C454" s="28"/>
      <c r="D454" s="33"/>
      <c r="E454" s="32"/>
      <c r="F454" s="28"/>
      <c r="G454" s="32"/>
      <c r="H454" s="33"/>
    </row>
    <row r="455" spans="2:8" x14ac:dyDescent="0.25">
      <c r="B455" s="32"/>
      <c r="C455" s="28"/>
      <c r="D455" s="33"/>
      <c r="E455" s="32"/>
      <c r="F455" s="28"/>
      <c r="G455" s="32"/>
      <c r="H455" s="33"/>
    </row>
    <row r="456" spans="2:8" x14ac:dyDescent="0.25">
      <c r="B456" s="32"/>
      <c r="C456" s="28"/>
      <c r="D456" s="33"/>
      <c r="E456" s="32"/>
      <c r="F456" s="28"/>
      <c r="G456" s="32"/>
      <c r="H456" s="33"/>
    </row>
    <row r="457" spans="2:8" x14ac:dyDescent="0.25">
      <c r="B457" s="32"/>
      <c r="C457" s="28"/>
      <c r="D457" s="33"/>
      <c r="E457" s="32"/>
      <c r="F457" s="28"/>
      <c r="G457" s="32"/>
      <c r="H457" s="33"/>
    </row>
    <row r="458" spans="2:8" x14ac:dyDescent="0.25">
      <c r="B458" s="36"/>
      <c r="C458" s="35"/>
      <c r="D458" s="37"/>
      <c r="E458" s="36"/>
      <c r="F458" s="35"/>
      <c r="G458" s="36"/>
      <c r="H458" s="37"/>
    </row>
  </sheetData>
  <mergeCells count="20">
    <mergeCell ref="C4:D4"/>
    <mergeCell ref="C22:D22"/>
    <mergeCell ref="C43:D43"/>
    <mergeCell ref="C67:D67"/>
    <mergeCell ref="C90:D90"/>
    <mergeCell ref="C117:D117"/>
    <mergeCell ref="C138:D138"/>
    <mergeCell ref="C162:D162"/>
    <mergeCell ref="C186:D186"/>
    <mergeCell ref="C208:D208"/>
    <mergeCell ref="C229:D229"/>
    <mergeCell ref="C253:D253"/>
    <mergeCell ref="C276:D276"/>
    <mergeCell ref="C300:D300"/>
    <mergeCell ref="C322:D322"/>
    <mergeCell ref="C345:D345"/>
    <mergeCell ref="C369:D369"/>
    <mergeCell ref="C395:D395"/>
    <mergeCell ref="C418:D418"/>
    <mergeCell ref="C444:D4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E26" sqref="E26"/>
    </sheetView>
  </sheetViews>
  <sheetFormatPr baseColWidth="10" defaultRowHeight="15" x14ac:dyDescent="0.25"/>
  <cols>
    <col min="1" max="16384" width="11.42578125" style="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3:AA63"/>
  <sheetViews>
    <sheetView topLeftCell="A68" zoomScale="115" zoomScaleNormal="115" workbookViewId="0">
      <selection activeCell="D89" sqref="D89"/>
    </sheetView>
  </sheetViews>
  <sheetFormatPr baseColWidth="10" defaultRowHeight="15" x14ac:dyDescent="0.25"/>
  <cols>
    <col min="1" max="1" width="11.42578125" style="1"/>
    <col min="2" max="2" width="23.85546875" style="1" customWidth="1"/>
    <col min="3" max="3" width="16" style="1" customWidth="1"/>
    <col min="4" max="4" width="9.85546875" style="1" bestFit="1" customWidth="1"/>
    <col min="5" max="6" width="11.42578125" style="1"/>
    <col min="7" max="7" width="13.42578125" style="1" customWidth="1"/>
    <col min="8" max="8" width="11.42578125" style="1"/>
    <col min="9" max="9" width="13.85546875" style="1" customWidth="1"/>
    <col min="10" max="13" width="11.42578125" style="1"/>
    <col min="14" max="14" width="21.7109375" style="1" customWidth="1"/>
    <col min="15" max="16384" width="11.42578125" style="1"/>
  </cols>
  <sheetData>
    <row r="3" spans="3:24" ht="18.75" customHeight="1" x14ac:dyDescent="0.3">
      <c r="C3" s="106" t="s">
        <v>114</v>
      </c>
      <c r="D3" s="107"/>
      <c r="E3" s="107"/>
      <c r="F3" s="107"/>
      <c r="G3" s="107"/>
      <c r="H3" s="107"/>
      <c r="I3" s="107"/>
      <c r="J3" s="107"/>
      <c r="K3" s="108"/>
    </row>
    <row r="4" spans="3:24" ht="15" customHeight="1" x14ac:dyDescent="0.25">
      <c r="C4" s="57"/>
      <c r="D4" s="58"/>
      <c r="E4" s="58"/>
      <c r="F4" s="58"/>
      <c r="G4" s="58"/>
      <c r="H4" s="58"/>
      <c r="I4" s="58"/>
      <c r="J4" s="58"/>
      <c r="K4" s="59"/>
    </row>
    <row r="5" spans="3:24" ht="18.75" x14ac:dyDescent="0.3">
      <c r="C5" s="118" t="s">
        <v>115</v>
      </c>
      <c r="D5" s="119"/>
      <c r="E5" s="120"/>
      <c r="F5" s="60" t="s">
        <v>7</v>
      </c>
      <c r="G5" s="58"/>
      <c r="H5" s="58" t="s">
        <v>141</v>
      </c>
      <c r="I5" s="58"/>
      <c r="J5" s="58"/>
      <c r="K5" s="59"/>
      <c r="M5" s="100" t="s">
        <v>7</v>
      </c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</row>
    <row r="6" spans="3:24" x14ac:dyDescent="0.25">
      <c r="C6" s="118" t="s">
        <v>116</v>
      </c>
      <c r="D6" s="119"/>
      <c r="E6" s="120"/>
      <c r="F6" s="60" t="s">
        <v>142</v>
      </c>
      <c r="G6" s="58"/>
      <c r="H6" s="58" t="s">
        <v>143</v>
      </c>
      <c r="I6" s="58"/>
      <c r="J6" s="58" t="s">
        <v>145</v>
      </c>
      <c r="K6" s="59"/>
      <c r="M6" s="101" t="s">
        <v>144</v>
      </c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</row>
    <row r="7" spans="3:24" x14ac:dyDescent="0.25">
      <c r="C7" s="118" t="s">
        <v>117</v>
      </c>
      <c r="D7" s="119"/>
      <c r="E7" s="120"/>
      <c r="F7" s="60" t="s">
        <v>140</v>
      </c>
      <c r="G7" s="58"/>
      <c r="H7" s="58"/>
      <c r="I7" s="58"/>
      <c r="J7" s="58"/>
      <c r="K7" s="59"/>
    </row>
    <row r="8" spans="3:24" ht="15.75" thickBot="1" x14ac:dyDescent="0.3">
      <c r="C8" s="121" t="s">
        <v>118</v>
      </c>
      <c r="D8" s="122"/>
      <c r="E8" s="123"/>
      <c r="F8" s="61"/>
      <c r="G8" s="61"/>
      <c r="H8" s="61"/>
      <c r="I8" s="61"/>
      <c r="J8" s="61"/>
      <c r="K8" s="62"/>
    </row>
    <row r="9" spans="3:24" x14ac:dyDescent="0.25">
      <c r="C9" s="109" t="s">
        <v>119</v>
      </c>
      <c r="D9" s="112" t="s">
        <v>120</v>
      </c>
      <c r="E9" s="112" t="s">
        <v>121</v>
      </c>
      <c r="F9" s="112" t="s">
        <v>122</v>
      </c>
      <c r="G9" s="112" t="s">
        <v>123</v>
      </c>
      <c r="H9" s="112" t="s">
        <v>124</v>
      </c>
      <c r="I9" s="112" t="s">
        <v>125</v>
      </c>
      <c r="J9" s="112" t="s">
        <v>126</v>
      </c>
      <c r="K9" s="115" t="s">
        <v>127</v>
      </c>
      <c r="M9" s="124" t="s">
        <v>132</v>
      </c>
      <c r="N9" s="102" t="s">
        <v>133</v>
      </c>
      <c r="O9" s="102" t="s">
        <v>134</v>
      </c>
      <c r="P9" s="102"/>
      <c r="Q9" s="102" t="s">
        <v>135</v>
      </c>
      <c r="R9" s="102"/>
      <c r="S9" s="102" t="s">
        <v>136</v>
      </c>
      <c r="T9" s="102"/>
      <c r="U9" s="102" t="s">
        <v>137</v>
      </c>
      <c r="V9" s="102"/>
      <c r="W9" s="102" t="s">
        <v>139</v>
      </c>
      <c r="X9" s="104"/>
    </row>
    <row r="10" spans="3:24" ht="15.75" thickBot="1" x14ac:dyDescent="0.3">
      <c r="C10" s="110"/>
      <c r="D10" s="113"/>
      <c r="E10" s="113"/>
      <c r="F10" s="113"/>
      <c r="G10" s="113"/>
      <c r="H10" s="113"/>
      <c r="I10" s="113"/>
      <c r="J10" s="113"/>
      <c r="K10" s="116"/>
      <c r="M10" s="125"/>
      <c r="N10" s="127"/>
      <c r="O10" s="103"/>
      <c r="P10" s="103"/>
      <c r="Q10" s="103"/>
      <c r="R10" s="103"/>
      <c r="S10" s="103"/>
      <c r="T10" s="103"/>
      <c r="U10" s="103"/>
      <c r="V10" s="103"/>
      <c r="W10" s="103"/>
      <c r="X10" s="105"/>
    </row>
    <row r="11" spans="3:24" ht="15" customHeight="1" thickBot="1" x14ac:dyDescent="0.3">
      <c r="C11" s="110"/>
      <c r="D11" s="113"/>
      <c r="E11" s="113"/>
      <c r="F11" s="113"/>
      <c r="G11" s="113"/>
      <c r="H11" s="113"/>
      <c r="I11" s="113"/>
      <c r="J11" s="113"/>
      <c r="K11" s="116"/>
      <c r="M11" s="126"/>
      <c r="N11" s="103"/>
      <c r="O11" s="63" t="s">
        <v>138</v>
      </c>
      <c r="P11" s="63" t="s">
        <v>5</v>
      </c>
      <c r="Q11" s="63" t="s">
        <v>4</v>
      </c>
      <c r="R11" s="63" t="s">
        <v>5</v>
      </c>
      <c r="S11" s="63" t="s">
        <v>4</v>
      </c>
      <c r="T11" s="63" t="s">
        <v>5</v>
      </c>
      <c r="U11" s="63" t="s">
        <v>4</v>
      </c>
      <c r="V11" s="63" t="s">
        <v>5</v>
      </c>
      <c r="W11" s="63" t="s">
        <v>138</v>
      </c>
      <c r="X11" s="64" t="s">
        <v>5</v>
      </c>
    </row>
    <row r="12" spans="3:24" ht="15.75" thickBot="1" x14ac:dyDescent="0.3">
      <c r="C12" s="111"/>
      <c r="D12" s="114"/>
      <c r="E12" s="114"/>
      <c r="F12" s="114"/>
      <c r="G12" s="114"/>
      <c r="H12" s="114"/>
      <c r="I12" s="114"/>
      <c r="J12" s="114"/>
      <c r="K12" s="117"/>
      <c r="M12" s="2"/>
      <c r="N12" s="3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3:24" x14ac:dyDescent="0.25">
      <c r="C13" s="70">
        <v>40954</v>
      </c>
      <c r="D13" s="2" t="s">
        <v>188</v>
      </c>
      <c r="E13" s="71">
        <v>1.5</v>
      </c>
      <c r="F13" s="2">
        <v>2000</v>
      </c>
      <c r="G13" s="71">
        <f>+E13*F13</f>
        <v>3000</v>
      </c>
      <c r="H13" s="2"/>
      <c r="I13" s="71"/>
      <c r="J13" s="73">
        <f>+F13</f>
        <v>2000</v>
      </c>
      <c r="K13" s="71">
        <f>+G13</f>
        <v>3000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3:24" x14ac:dyDescent="0.25">
      <c r="C14" s="75">
        <v>40983</v>
      </c>
      <c r="D14" s="4" t="s">
        <v>189</v>
      </c>
      <c r="E14" s="72"/>
      <c r="F14" s="4"/>
      <c r="G14" s="72"/>
      <c r="H14" s="4">
        <v>400</v>
      </c>
      <c r="I14" s="72">
        <f>H14*E13</f>
        <v>600</v>
      </c>
      <c r="J14" s="74">
        <f>J13-H14</f>
        <v>1600</v>
      </c>
      <c r="K14" s="72">
        <f>K13-I14</f>
        <v>2400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3:24" x14ac:dyDescent="0.25">
      <c r="C15" s="75">
        <v>41044</v>
      </c>
      <c r="D15" s="4" t="s">
        <v>189</v>
      </c>
      <c r="E15" s="72"/>
      <c r="F15" s="4"/>
      <c r="G15" s="72"/>
      <c r="H15" s="4">
        <v>300</v>
      </c>
      <c r="I15" s="72">
        <f>+H15*E13</f>
        <v>450</v>
      </c>
      <c r="J15" s="74">
        <f>J14-H15</f>
        <v>1300</v>
      </c>
      <c r="K15" s="72">
        <f>+K14-I15</f>
        <v>1950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3:24" x14ac:dyDescent="0.25">
      <c r="C16" s="75">
        <v>41044</v>
      </c>
      <c r="D16" s="4" t="s">
        <v>189</v>
      </c>
      <c r="E16" s="72"/>
      <c r="F16" s="4"/>
      <c r="G16" s="72"/>
      <c r="H16" s="4">
        <v>500</v>
      </c>
      <c r="I16" s="72">
        <f>H16*E13</f>
        <v>750</v>
      </c>
      <c r="J16" s="74">
        <f>J15-H16</f>
        <v>800</v>
      </c>
      <c r="K16" s="72">
        <f>J16*E13</f>
        <v>1200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3:24" x14ac:dyDescent="0.25">
      <c r="C17" s="4"/>
      <c r="D17" s="4"/>
      <c r="E17" s="72"/>
      <c r="F17" s="4"/>
      <c r="G17" s="72"/>
      <c r="H17" s="4"/>
      <c r="I17" s="72"/>
      <c r="J17" s="74"/>
      <c r="K17" s="72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3:24" x14ac:dyDescent="0.25">
      <c r="C18" s="4"/>
      <c r="D18" s="4"/>
      <c r="E18" s="72"/>
      <c r="F18" s="4"/>
      <c r="G18" s="72"/>
      <c r="H18" s="4"/>
      <c r="I18" s="72"/>
      <c r="J18" s="74"/>
      <c r="K18" s="72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3:24" x14ac:dyDescent="0.25">
      <c r="C19" s="4"/>
      <c r="D19" s="4"/>
      <c r="E19" s="72"/>
      <c r="F19" s="4"/>
      <c r="G19" s="72"/>
      <c r="H19" s="4"/>
      <c r="I19" s="72"/>
      <c r="J19" s="74"/>
      <c r="K19" s="72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3:24" x14ac:dyDescent="0.25">
      <c r="C20" s="4"/>
      <c r="D20" s="4"/>
      <c r="E20" s="72"/>
      <c r="F20" s="4"/>
      <c r="G20" s="72"/>
      <c r="H20" s="4"/>
      <c r="I20" s="72"/>
      <c r="J20" s="74"/>
      <c r="K20" s="72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3:24" x14ac:dyDescent="0.25">
      <c r="C21" s="4"/>
      <c r="D21" s="4"/>
      <c r="E21" s="72"/>
      <c r="F21" s="4"/>
      <c r="G21" s="72"/>
      <c r="H21" s="4"/>
      <c r="I21" s="72"/>
      <c r="J21" s="74"/>
      <c r="K21" s="72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3:24" x14ac:dyDescent="0.25">
      <c r="C22" s="4"/>
      <c r="D22" s="4"/>
      <c r="E22" s="72"/>
      <c r="F22" s="4"/>
      <c r="G22" s="72"/>
      <c r="H22" s="4"/>
      <c r="I22" s="72"/>
      <c r="J22" s="74"/>
      <c r="K22" s="72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3:24" x14ac:dyDescent="0.25">
      <c r="C23" s="4"/>
      <c r="D23" s="4"/>
      <c r="E23" s="72"/>
      <c r="F23" s="4"/>
      <c r="G23" s="72"/>
      <c r="H23" s="4"/>
      <c r="I23" s="72"/>
      <c r="J23" s="74"/>
      <c r="K23" s="72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3:24" x14ac:dyDescent="0.25">
      <c r="C24" s="4"/>
      <c r="D24" s="4"/>
      <c r="E24" s="72"/>
      <c r="F24" s="4"/>
      <c r="G24" s="72"/>
      <c r="H24" s="4"/>
      <c r="I24" s="72"/>
      <c r="J24" s="74"/>
      <c r="K24" s="72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3:24" x14ac:dyDescent="0.25">
      <c r="C25" s="4"/>
      <c r="D25" s="4"/>
      <c r="E25" s="72"/>
      <c r="F25" s="4"/>
      <c r="G25" s="72"/>
      <c r="H25" s="4"/>
      <c r="I25" s="72"/>
      <c r="J25" s="74"/>
      <c r="K25" s="72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3:24" x14ac:dyDescent="0.25">
      <c r="C26" s="4"/>
      <c r="D26" s="4"/>
      <c r="E26" s="72"/>
      <c r="F26" s="4"/>
      <c r="G26" s="72"/>
      <c r="H26" s="4"/>
      <c r="I26" s="72"/>
      <c r="J26" s="74"/>
      <c r="K26" s="72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3:24" x14ac:dyDescent="0.25">
      <c r="C27" s="4"/>
      <c r="D27" s="4"/>
      <c r="E27" s="72"/>
      <c r="F27" s="4"/>
      <c r="G27" s="72"/>
      <c r="H27" s="4"/>
      <c r="I27" s="72"/>
      <c r="J27" s="74"/>
      <c r="K27" s="72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3:24" ht="15.75" thickBot="1" x14ac:dyDescent="0.3">
      <c r="C28" s="4"/>
      <c r="D28" s="4"/>
      <c r="E28" s="72"/>
      <c r="F28" s="4"/>
      <c r="G28" s="72"/>
      <c r="H28" s="4"/>
      <c r="I28" s="72"/>
      <c r="J28" s="74"/>
      <c r="K28" s="72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3:24" ht="15.75" thickTop="1" x14ac:dyDescent="0.25">
      <c r="C29" s="4"/>
      <c r="D29" s="4"/>
      <c r="E29" s="72"/>
      <c r="F29" s="4"/>
      <c r="G29" s="72"/>
      <c r="H29" s="4"/>
      <c r="I29" s="72"/>
      <c r="J29" s="74"/>
      <c r="K29" s="72"/>
    </row>
    <row r="30" spans="3:24" x14ac:dyDescent="0.25">
      <c r="C30" s="4"/>
      <c r="D30" s="4"/>
      <c r="E30" s="72"/>
      <c r="F30" s="4"/>
      <c r="G30" s="72"/>
      <c r="H30" s="4"/>
      <c r="I30" s="72"/>
      <c r="J30" s="74"/>
      <c r="K30" s="72"/>
    </row>
    <row r="31" spans="3:24" x14ac:dyDescent="0.25">
      <c r="C31" s="4"/>
      <c r="D31" s="4"/>
      <c r="E31" s="72"/>
      <c r="F31" s="4"/>
      <c r="G31" s="72"/>
      <c r="H31" s="4"/>
      <c r="I31" s="72"/>
      <c r="J31" s="74"/>
      <c r="K31" s="72"/>
    </row>
    <row r="32" spans="3:24" ht="15.75" thickBot="1" x14ac:dyDescent="0.3">
      <c r="C32" s="85"/>
      <c r="D32" s="85"/>
      <c r="E32" s="86"/>
      <c r="F32" s="85"/>
      <c r="G32" s="86"/>
      <c r="H32" s="85"/>
      <c r="I32" s="86"/>
      <c r="J32" s="87"/>
      <c r="K32" s="86"/>
    </row>
    <row r="33" spans="3:27" ht="15.75" thickBot="1" x14ac:dyDescent="0.3">
      <c r="C33" s="89"/>
      <c r="D33" s="90"/>
      <c r="E33" s="91"/>
      <c r="F33" s="90"/>
      <c r="G33" s="91"/>
      <c r="H33" s="90"/>
      <c r="I33" s="91"/>
      <c r="J33" s="92"/>
      <c r="K33" s="93"/>
    </row>
    <row r="34" spans="3:27" x14ac:dyDescent="0.25">
      <c r="C34" s="34"/>
      <c r="D34" s="34"/>
      <c r="E34" s="26"/>
      <c r="F34" s="34"/>
      <c r="G34" s="26"/>
      <c r="H34" s="34"/>
      <c r="I34" s="26"/>
      <c r="J34" s="88"/>
      <c r="K34" s="26"/>
    </row>
    <row r="35" spans="3:27" x14ac:dyDescent="0.25">
      <c r="C35" s="34"/>
      <c r="D35" s="34"/>
      <c r="E35" s="26"/>
      <c r="F35" s="34"/>
      <c r="G35" s="26"/>
      <c r="H35" s="34"/>
      <c r="I35" s="26"/>
      <c r="J35" s="88"/>
      <c r="K35" s="26"/>
    </row>
    <row r="36" spans="3:27" x14ac:dyDescent="0.25">
      <c r="C36" s="34"/>
      <c r="D36" s="34"/>
      <c r="E36" s="26"/>
      <c r="F36" s="34"/>
      <c r="G36" s="26"/>
      <c r="H36" s="34"/>
      <c r="I36" s="26"/>
      <c r="J36" s="88"/>
      <c r="K36" s="26"/>
    </row>
    <row r="37" spans="3:27" x14ac:dyDescent="0.25">
      <c r="C37" s="34"/>
      <c r="D37" s="34"/>
      <c r="E37" s="26"/>
      <c r="F37" s="34"/>
      <c r="G37" s="26"/>
      <c r="H37" s="34"/>
      <c r="I37" s="26"/>
      <c r="J37" s="88"/>
      <c r="K37" s="26"/>
      <c r="M37" s="101" t="s">
        <v>239</v>
      </c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</row>
    <row r="38" spans="3:27" x14ac:dyDescent="0.25">
      <c r="C38" s="34"/>
      <c r="D38" s="34"/>
      <c r="E38" s="26"/>
      <c r="F38" s="34"/>
      <c r="G38" s="26"/>
      <c r="H38" s="34"/>
      <c r="I38" s="26"/>
      <c r="J38" s="88"/>
      <c r="K38" s="26"/>
      <c r="M38" s="101" t="s">
        <v>7</v>
      </c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</row>
    <row r="39" spans="3:27" ht="15.75" thickBot="1" x14ac:dyDescent="0.3">
      <c r="C39" s="34"/>
      <c r="D39" s="34"/>
      <c r="E39" s="26"/>
      <c r="F39" s="34"/>
      <c r="G39" s="26"/>
      <c r="H39" s="34"/>
      <c r="I39" s="26"/>
      <c r="J39" s="88"/>
      <c r="K39" s="26"/>
      <c r="M39" s="1" t="s">
        <v>240</v>
      </c>
    </row>
    <row r="40" spans="3:27" ht="15.75" customHeight="1" thickBot="1" x14ac:dyDescent="0.3">
      <c r="C40" s="34"/>
      <c r="D40" s="34"/>
      <c r="E40" s="26"/>
      <c r="F40" s="34"/>
      <c r="G40" s="26"/>
      <c r="H40" s="34"/>
      <c r="I40" s="26"/>
      <c r="J40" s="88"/>
      <c r="K40" s="26"/>
      <c r="M40" s="128" t="s">
        <v>223</v>
      </c>
      <c r="N40" s="128" t="s">
        <v>224</v>
      </c>
      <c r="O40" s="129" t="s">
        <v>225</v>
      </c>
      <c r="P40" s="128" t="s">
        <v>226</v>
      </c>
      <c r="Q40" s="128" t="s">
        <v>227</v>
      </c>
      <c r="R40" s="128" t="s">
        <v>228</v>
      </c>
      <c r="S40" s="128" t="s">
        <v>229</v>
      </c>
      <c r="T40" s="128" t="s">
        <v>230</v>
      </c>
      <c r="U40" s="128" t="s">
        <v>231</v>
      </c>
      <c r="V40" s="133" t="s">
        <v>232</v>
      </c>
      <c r="W40" s="133"/>
      <c r="X40" s="133"/>
      <c r="Y40" s="133"/>
      <c r="Z40" s="128" t="s">
        <v>233</v>
      </c>
      <c r="AA40" s="128" t="s">
        <v>234</v>
      </c>
    </row>
    <row r="41" spans="3:27" ht="45" x14ac:dyDescent="0.25">
      <c r="C41" s="34"/>
      <c r="D41" s="34"/>
      <c r="E41" s="26"/>
      <c r="F41" s="34"/>
      <c r="G41" s="26"/>
      <c r="H41" s="34"/>
      <c r="I41" s="26"/>
      <c r="J41" s="88"/>
      <c r="K41" s="26"/>
      <c r="M41" s="129"/>
      <c r="N41" s="129"/>
      <c r="O41" s="134"/>
      <c r="P41" s="129"/>
      <c r="Q41" s="129"/>
      <c r="R41" s="129"/>
      <c r="S41" s="129"/>
      <c r="T41" s="129"/>
      <c r="U41" s="129"/>
      <c r="V41" s="84" t="s">
        <v>235</v>
      </c>
      <c r="W41" s="84" t="s">
        <v>236</v>
      </c>
      <c r="X41" s="84" t="s">
        <v>237</v>
      </c>
      <c r="Y41" s="84" t="s">
        <v>238</v>
      </c>
      <c r="Z41" s="129"/>
      <c r="AA41" s="129"/>
    </row>
    <row r="42" spans="3:27" x14ac:dyDescent="0.25">
      <c r="C42" s="34"/>
      <c r="D42" s="34"/>
      <c r="E42" s="26"/>
      <c r="F42" s="34"/>
      <c r="G42" s="26"/>
      <c r="H42" s="34"/>
      <c r="I42" s="26"/>
      <c r="J42" s="88"/>
      <c r="K42" s="26"/>
      <c r="M42" s="78">
        <v>10245</v>
      </c>
      <c r="N42" s="79" t="s">
        <v>249</v>
      </c>
      <c r="O42" s="79" t="s">
        <v>250</v>
      </c>
      <c r="P42" s="80">
        <v>13</v>
      </c>
      <c r="Q42" s="94">
        <v>8</v>
      </c>
      <c r="R42" s="81">
        <v>0</v>
      </c>
      <c r="S42" s="81">
        <v>0</v>
      </c>
      <c r="T42" s="81">
        <v>0</v>
      </c>
      <c r="U42" s="81">
        <f>+Q42*P42</f>
        <v>104</v>
      </c>
      <c r="V42" s="95">
        <f>+U42*0.03</f>
        <v>3.12</v>
      </c>
      <c r="W42" s="95">
        <f>+U42*0.0625</f>
        <v>6.5</v>
      </c>
      <c r="X42" s="95">
        <v>0</v>
      </c>
      <c r="Y42" s="96">
        <f>+V42+W42</f>
        <v>9.620000000000001</v>
      </c>
      <c r="Z42" s="96">
        <f>+U42-Y42</f>
        <v>94.38</v>
      </c>
      <c r="AA42" s="82"/>
    </row>
    <row r="43" spans="3:27" x14ac:dyDescent="0.25">
      <c r="C43" s="34"/>
      <c r="D43" s="34"/>
      <c r="E43" s="26"/>
      <c r="F43" s="34"/>
      <c r="G43" s="26"/>
      <c r="H43" s="34"/>
      <c r="I43" s="26"/>
      <c r="J43" s="88"/>
      <c r="K43" s="26"/>
      <c r="M43" s="78">
        <v>10241</v>
      </c>
      <c r="N43" s="79" t="s">
        <v>251</v>
      </c>
      <c r="O43" s="79" t="s">
        <v>252</v>
      </c>
      <c r="P43" s="80">
        <v>13</v>
      </c>
      <c r="Q43" s="94">
        <v>7.333333333333333</v>
      </c>
      <c r="R43" s="81">
        <v>0</v>
      </c>
      <c r="S43" s="81">
        <v>0</v>
      </c>
      <c r="T43" s="81">
        <v>0</v>
      </c>
      <c r="U43" s="81">
        <f>+P43*Q43</f>
        <v>95.333333333333329</v>
      </c>
      <c r="V43" s="95">
        <f>0.03*U43</f>
        <v>2.86</v>
      </c>
      <c r="W43" s="95">
        <f>0.0625*U43</f>
        <v>5.958333333333333</v>
      </c>
      <c r="X43" s="95">
        <v>0</v>
      </c>
      <c r="Y43" s="96">
        <f>+V43+W43</f>
        <v>8.8183333333333334</v>
      </c>
      <c r="Z43" s="96">
        <f>+U43-Y43</f>
        <v>86.515000000000001</v>
      </c>
      <c r="AA43" s="82"/>
    </row>
    <row r="44" spans="3:27" x14ac:dyDescent="0.25">
      <c r="C44" s="34"/>
      <c r="D44" s="34"/>
      <c r="E44" s="26"/>
      <c r="F44" s="34"/>
      <c r="G44" s="26"/>
      <c r="H44" s="34"/>
      <c r="I44" s="26"/>
      <c r="J44" s="88"/>
      <c r="K44" s="26"/>
      <c r="M44" s="78">
        <v>10248</v>
      </c>
      <c r="N44" s="79" t="s">
        <v>253</v>
      </c>
      <c r="O44" s="79" t="s">
        <v>254</v>
      </c>
      <c r="P44" s="80">
        <v>13</v>
      </c>
      <c r="Q44" s="94">
        <v>7.333333333333333</v>
      </c>
      <c r="R44" s="81">
        <v>0</v>
      </c>
      <c r="S44" s="81">
        <v>0</v>
      </c>
      <c r="T44" s="81">
        <v>0</v>
      </c>
      <c r="U44" s="81">
        <f>+P44*Q44</f>
        <v>95.333333333333329</v>
      </c>
      <c r="V44" s="95">
        <f t="shared" ref="V44:V45" si="0">0.03*U44</f>
        <v>2.86</v>
      </c>
      <c r="W44" s="95">
        <f t="shared" ref="W44:W45" si="1">0.0625*U44</f>
        <v>5.958333333333333</v>
      </c>
      <c r="X44" s="95">
        <v>0</v>
      </c>
      <c r="Y44" s="96">
        <f t="shared" ref="Y44:Y45" si="2">+V44+W44</f>
        <v>8.8183333333333334</v>
      </c>
      <c r="Z44" s="96">
        <f t="shared" ref="Z44:Z45" si="3">+U44-Y44</f>
        <v>86.515000000000001</v>
      </c>
      <c r="AA44" s="82"/>
    </row>
    <row r="45" spans="3:27" x14ac:dyDescent="0.25">
      <c r="C45" s="34"/>
      <c r="D45" s="34"/>
      <c r="E45" s="26"/>
      <c r="F45" s="34"/>
      <c r="G45" s="26"/>
      <c r="H45" s="34"/>
      <c r="I45" s="26"/>
      <c r="J45" s="88"/>
      <c r="K45" s="26"/>
      <c r="M45" s="78">
        <v>10249</v>
      </c>
      <c r="N45" s="79" t="s">
        <v>255</v>
      </c>
      <c r="O45" s="79" t="s">
        <v>252</v>
      </c>
      <c r="P45" s="80">
        <v>13</v>
      </c>
      <c r="Q45" s="94">
        <v>7.333333333333333</v>
      </c>
      <c r="R45" s="81">
        <v>0</v>
      </c>
      <c r="S45" s="81">
        <v>0</v>
      </c>
      <c r="T45" s="81">
        <v>0</v>
      </c>
      <c r="U45" s="81">
        <f>+P45*Q45</f>
        <v>95.333333333333329</v>
      </c>
      <c r="V45" s="95">
        <f t="shared" si="0"/>
        <v>2.86</v>
      </c>
      <c r="W45" s="95">
        <f t="shared" si="1"/>
        <v>5.958333333333333</v>
      </c>
      <c r="X45" s="95">
        <v>0</v>
      </c>
      <c r="Y45" s="96">
        <f t="shared" si="2"/>
        <v>8.8183333333333334</v>
      </c>
      <c r="Z45" s="96">
        <f t="shared" si="3"/>
        <v>86.515000000000001</v>
      </c>
      <c r="AA45" s="82"/>
    </row>
    <row r="46" spans="3:27" x14ac:dyDescent="0.25">
      <c r="C46" s="34"/>
      <c r="D46" s="34"/>
      <c r="E46" s="26"/>
      <c r="F46" s="34"/>
      <c r="G46" s="26"/>
      <c r="H46" s="34"/>
      <c r="I46" s="26"/>
      <c r="J46" s="88"/>
      <c r="K46" s="26"/>
      <c r="M46" s="78"/>
      <c r="N46" s="79"/>
      <c r="O46" s="79"/>
      <c r="P46" s="80"/>
      <c r="Q46" s="94"/>
      <c r="R46" s="81"/>
      <c r="S46" s="81"/>
      <c r="T46" s="81"/>
      <c r="U46" s="81"/>
      <c r="V46" s="95"/>
      <c r="W46" s="95"/>
      <c r="X46" s="95"/>
      <c r="Y46" s="83"/>
      <c r="Z46" s="82"/>
      <c r="AA46" s="82"/>
    </row>
    <row r="47" spans="3:27" x14ac:dyDescent="0.25">
      <c r="M47" s="78"/>
      <c r="N47" s="79"/>
      <c r="O47" s="79"/>
      <c r="P47" s="80"/>
      <c r="Q47" s="94"/>
      <c r="R47" s="81"/>
      <c r="S47" s="81"/>
      <c r="T47" s="81"/>
      <c r="U47" s="81"/>
      <c r="V47" s="95"/>
      <c r="W47" s="95"/>
      <c r="X47" s="95"/>
      <c r="Y47" s="82"/>
      <c r="Z47" s="82"/>
      <c r="AA47" s="82"/>
    </row>
    <row r="48" spans="3:27" x14ac:dyDescent="0.25">
      <c r="M48" s="78"/>
      <c r="N48" s="79"/>
      <c r="O48" s="79"/>
      <c r="P48" s="80"/>
      <c r="Q48" s="94"/>
      <c r="R48" s="81"/>
      <c r="S48" s="81"/>
      <c r="T48" s="81"/>
      <c r="U48" s="81"/>
      <c r="V48" s="95"/>
      <c r="W48" s="95"/>
      <c r="X48" s="95"/>
      <c r="Y48" s="82"/>
      <c r="Z48" s="82"/>
      <c r="AA48" s="82"/>
    </row>
    <row r="49" spans="1:27" x14ac:dyDescent="0.25">
      <c r="M49" s="78"/>
      <c r="N49" s="79"/>
      <c r="O49" s="79"/>
      <c r="P49" s="80"/>
      <c r="Q49" s="94"/>
      <c r="R49" s="81"/>
      <c r="S49" s="81"/>
      <c r="T49" s="81"/>
      <c r="U49" s="81"/>
      <c r="V49" s="95"/>
      <c r="W49" s="95"/>
      <c r="X49" s="95"/>
      <c r="Y49" s="82"/>
      <c r="Z49" s="82"/>
      <c r="AA49" s="82"/>
    </row>
    <row r="50" spans="1:27" ht="15" customHeight="1" x14ac:dyDescent="0.25">
      <c r="M50" s="78"/>
      <c r="N50" s="79"/>
      <c r="O50" s="79"/>
      <c r="P50" s="80"/>
      <c r="Q50" s="94"/>
      <c r="R50" s="81"/>
      <c r="S50" s="81"/>
      <c r="T50" s="81"/>
      <c r="U50" s="81"/>
      <c r="V50" s="95"/>
      <c r="W50" s="95"/>
      <c r="X50" s="95"/>
      <c r="Y50" s="82"/>
      <c r="Z50" s="82"/>
      <c r="AA50" s="82"/>
    </row>
    <row r="53" spans="1:27" x14ac:dyDescent="0.25">
      <c r="A53" s="67"/>
      <c r="B53" s="130" t="s">
        <v>176</v>
      </c>
      <c r="C53" s="131"/>
      <c r="D53" s="131"/>
      <c r="E53" s="131"/>
      <c r="F53" s="131"/>
      <c r="G53" s="131"/>
      <c r="H53" s="131"/>
      <c r="I53" s="132"/>
      <c r="J53" s="34"/>
    </row>
    <row r="54" spans="1:27" ht="30" x14ac:dyDescent="0.25">
      <c r="A54" s="38"/>
      <c r="B54" s="68" t="s">
        <v>177</v>
      </c>
      <c r="C54" s="65" t="s">
        <v>172</v>
      </c>
      <c r="D54" s="66" t="s">
        <v>173</v>
      </c>
      <c r="E54" s="66" t="s">
        <v>174</v>
      </c>
      <c r="F54" s="65" t="s">
        <v>175</v>
      </c>
      <c r="G54" s="66" t="s">
        <v>185</v>
      </c>
      <c r="H54" s="66" t="s">
        <v>186</v>
      </c>
      <c r="I54" s="66" t="s">
        <v>187</v>
      </c>
    </row>
    <row r="55" spans="1:27" x14ac:dyDescent="0.25">
      <c r="A55" s="28"/>
      <c r="B55" s="6" t="s">
        <v>178</v>
      </c>
      <c r="C55" s="69">
        <v>1050</v>
      </c>
      <c r="D55" s="69">
        <v>87.5</v>
      </c>
      <c r="E55" s="69">
        <f>C55</f>
        <v>1050</v>
      </c>
      <c r="F55" s="69" t="s">
        <v>184</v>
      </c>
      <c r="G55" s="69">
        <f>C55/2</f>
        <v>525</v>
      </c>
      <c r="H55" s="69">
        <f>+G55/12</f>
        <v>43.75</v>
      </c>
      <c r="I55" s="69">
        <f>+H55/30</f>
        <v>1.4583333333333333</v>
      </c>
    </row>
    <row r="56" spans="1:27" x14ac:dyDescent="0.25">
      <c r="A56" s="34"/>
      <c r="B56" s="6" t="s">
        <v>179</v>
      </c>
      <c r="C56" s="69">
        <v>875</v>
      </c>
      <c r="D56" s="69">
        <v>62.5</v>
      </c>
      <c r="E56" s="69">
        <f t="shared" ref="E56:E60" si="4">C56</f>
        <v>875</v>
      </c>
      <c r="F56" s="69" t="s">
        <v>184</v>
      </c>
      <c r="G56" s="69">
        <f t="shared" ref="G56:G60" si="5">C56/2</f>
        <v>437.5</v>
      </c>
      <c r="H56" s="69">
        <f t="shared" ref="H56:H60" si="6">+G56/12</f>
        <v>36.458333333333336</v>
      </c>
      <c r="I56" s="69">
        <f t="shared" ref="I56:I60" si="7">+H56/30</f>
        <v>1.2152777777777779</v>
      </c>
    </row>
    <row r="57" spans="1:27" x14ac:dyDescent="0.25">
      <c r="A57" s="34"/>
      <c r="B57" s="6" t="s">
        <v>180</v>
      </c>
      <c r="C57" s="69">
        <v>1575</v>
      </c>
      <c r="D57" s="69">
        <v>100</v>
      </c>
      <c r="E57" s="69">
        <f t="shared" si="4"/>
        <v>1575</v>
      </c>
      <c r="F57" s="69" t="s">
        <v>184</v>
      </c>
      <c r="G57" s="69">
        <f t="shared" si="5"/>
        <v>787.5</v>
      </c>
      <c r="H57" s="69">
        <f t="shared" si="6"/>
        <v>65.625</v>
      </c>
      <c r="I57" s="69">
        <f t="shared" si="7"/>
        <v>2.1875</v>
      </c>
    </row>
    <row r="58" spans="1:27" x14ac:dyDescent="0.25">
      <c r="A58" s="34"/>
      <c r="B58" s="6" t="s">
        <v>181</v>
      </c>
      <c r="C58" s="69">
        <v>875</v>
      </c>
      <c r="D58" s="69">
        <v>62.5</v>
      </c>
      <c r="E58" s="69">
        <f t="shared" si="4"/>
        <v>875</v>
      </c>
      <c r="F58" s="69" t="s">
        <v>184</v>
      </c>
      <c r="G58" s="69">
        <f t="shared" si="5"/>
        <v>437.5</v>
      </c>
      <c r="H58" s="69">
        <f t="shared" si="6"/>
        <v>36.458333333333336</v>
      </c>
      <c r="I58" s="69">
        <f t="shared" si="7"/>
        <v>1.2152777777777779</v>
      </c>
    </row>
    <row r="59" spans="1:27" x14ac:dyDescent="0.25">
      <c r="A59" s="34"/>
      <c r="B59" s="6" t="s">
        <v>182</v>
      </c>
      <c r="C59" s="69">
        <v>1050</v>
      </c>
      <c r="D59" s="69">
        <v>87.5</v>
      </c>
      <c r="E59" s="69">
        <f t="shared" si="4"/>
        <v>1050</v>
      </c>
      <c r="F59" s="69" t="s">
        <v>184</v>
      </c>
      <c r="G59" s="69">
        <f t="shared" si="5"/>
        <v>525</v>
      </c>
      <c r="H59" s="69">
        <f t="shared" si="6"/>
        <v>43.75</v>
      </c>
      <c r="I59" s="69">
        <f t="shared" si="7"/>
        <v>1.4583333333333333</v>
      </c>
    </row>
    <row r="60" spans="1:27" x14ac:dyDescent="0.25">
      <c r="A60" s="34"/>
      <c r="B60" s="6" t="s">
        <v>183</v>
      </c>
      <c r="C60" s="69">
        <v>1575</v>
      </c>
      <c r="D60" s="69">
        <v>100</v>
      </c>
      <c r="E60" s="69">
        <f t="shared" si="4"/>
        <v>1575</v>
      </c>
      <c r="F60" s="69" t="s">
        <v>184</v>
      </c>
      <c r="G60" s="69">
        <f t="shared" si="5"/>
        <v>787.5</v>
      </c>
      <c r="H60" s="69">
        <f t="shared" si="6"/>
        <v>65.625</v>
      </c>
      <c r="I60" s="69">
        <f t="shared" si="7"/>
        <v>2.1875</v>
      </c>
    </row>
    <row r="61" spans="1:27" x14ac:dyDescent="0.25">
      <c r="A61" s="34"/>
      <c r="B61" s="6"/>
      <c r="C61" s="69"/>
      <c r="D61" s="69"/>
      <c r="E61" s="69"/>
      <c r="F61" s="69"/>
      <c r="G61" s="69"/>
      <c r="H61" s="69"/>
      <c r="I61" s="69"/>
    </row>
    <row r="62" spans="1:27" x14ac:dyDescent="0.25">
      <c r="A62" s="34"/>
      <c r="B62" s="6"/>
      <c r="C62" s="69"/>
      <c r="D62" s="69"/>
      <c r="E62" s="69"/>
      <c r="F62" s="69"/>
      <c r="G62" s="69"/>
      <c r="H62" s="69"/>
      <c r="I62" s="69"/>
    </row>
    <row r="63" spans="1:27" x14ac:dyDescent="0.25">
      <c r="A63" s="34"/>
      <c r="B63" s="6"/>
      <c r="C63" s="69">
        <f>SUM(C55:C62)</f>
        <v>7000</v>
      </c>
      <c r="D63" s="69">
        <f>SUM(D55:D62)</f>
        <v>500</v>
      </c>
      <c r="E63" s="69">
        <f>SUM(E55:E60)</f>
        <v>7000</v>
      </c>
      <c r="F63" s="69"/>
      <c r="G63" s="69">
        <f>SUM(G55:G62)</f>
        <v>3500</v>
      </c>
      <c r="H63" s="69">
        <f>SUM(H55:H62)</f>
        <v>291.66666666666669</v>
      </c>
      <c r="I63" s="69">
        <f>SUM(I55:I62)</f>
        <v>9.7222222222222214</v>
      </c>
    </row>
  </sheetData>
  <mergeCells count="38">
    <mergeCell ref="Z40:Z41"/>
    <mergeCell ref="AA40:AA41"/>
    <mergeCell ref="B53:I53"/>
    <mergeCell ref="M37:AA37"/>
    <mergeCell ref="M38:AA38"/>
    <mergeCell ref="R40:R41"/>
    <mergeCell ref="S40:S41"/>
    <mergeCell ref="T40:T41"/>
    <mergeCell ref="U40:U41"/>
    <mergeCell ref="V40:Y40"/>
    <mergeCell ref="M40:M41"/>
    <mergeCell ref="N40:N41"/>
    <mergeCell ref="O40:O41"/>
    <mergeCell ref="P40:P41"/>
    <mergeCell ref="Q40:Q41"/>
    <mergeCell ref="Q9:R10"/>
    <mergeCell ref="S9:T10"/>
    <mergeCell ref="C7:E7"/>
    <mergeCell ref="C8:E8"/>
    <mergeCell ref="M9:M11"/>
    <mergeCell ref="N9:N11"/>
    <mergeCell ref="O9:P10"/>
    <mergeCell ref="M5:X5"/>
    <mergeCell ref="M6:X6"/>
    <mergeCell ref="U9:V10"/>
    <mergeCell ref="W9:X10"/>
    <mergeCell ref="C3:K3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C5:E5"/>
    <mergeCell ref="C6:E6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O133"/>
  <sheetViews>
    <sheetView topLeftCell="A34" zoomScale="85" zoomScaleNormal="85" workbookViewId="0">
      <selection activeCell="E71" sqref="E71"/>
    </sheetView>
  </sheetViews>
  <sheetFormatPr baseColWidth="10" defaultRowHeight="15" x14ac:dyDescent="0.25"/>
  <cols>
    <col min="1" max="1" width="11.42578125" style="1"/>
    <col min="2" max="2" width="5" style="1" customWidth="1"/>
    <col min="3" max="4" width="10.7109375" style="1" customWidth="1"/>
    <col min="5" max="5" width="14.85546875" style="1" customWidth="1"/>
    <col min="6" max="6" width="11.42578125" style="1"/>
    <col min="7" max="7" width="12.28515625" style="1" bestFit="1" customWidth="1"/>
    <col min="8" max="8" width="13.42578125" style="1" customWidth="1"/>
    <col min="9" max="9" width="12.7109375" style="1" customWidth="1"/>
    <col min="10" max="10" width="13" style="1" customWidth="1"/>
    <col min="11" max="16384" width="11.42578125" style="1"/>
  </cols>
  <sheetData>
    <row r="2" spans="2:10" ht="21" x14ac:dyDescent="0.35">
      <c r="B2" s="146" t="s">
        <v>74</v>
      </c>
      <c r="C2" s="147"/>
      <c r="D2" s="147"/>
      <c r="E2" s="147"/>
      <c r="F2" s="147"/>
      <c r="G2" s="147"/>
      <c r="H2" s="147"/>
      <c r="I2" s="147"/>
      <c r="J2" s="148"/>
    </row>
    <row r="3" spans="2:10" x14ac:dyDescent="0.25">
      <c r="B3" s="9"/>
      <c r="C3" s="10"/>
      <c r="D3" s="10"/>
      <c r="E3" s="10"/>
      <c r="F3" s="10"/>
      <c r="G3" s="10"/>
      <c r="H3" s="10"/>
      <c r="I3" s="10"/>
      <c r="J3" s="11"/>
    </row>
    <row r="4" spans="2:10" x14ac:dyDescent="0.25">
      <c r="B4" s="9" t="s">
        <v>167</v>
      </c>
      <c r="C4" s="10"/>
      <c r="D4" s="10"/>
      <c r="E4" s="10"/>
      <c r="F4" s="10"/>
      <c r="G4" s="10"/>
      <c r="H4" s="10" t="s">
        <v>166</v>
      </c>
      <c r="I4" s="10"/>
      <c r="J4" s="11"/>
    </row>
    <row r="5" spans="2:10" x14ac:dyDescent="0.25">
      <c r="B5" s="12" t="s">
        <v>165</v>
      </c>
      <c r="C5" s="13"/>
      <c r="D5" s="13"/>
      <c r="E5" s="13"/>
      <c r="F5" s="13"/>
      <c r="G5" s="13"/>
      <c r="H5" s="13" t="s">
        <v>170</v>
      </c>
      <c r="I5" s="13"/>
      <c r="J5" s="14"/>
    </row>
    <row r="6" spans="2:10" ht="53.25" customHeight="1" x14ac:dyDescent="0.25">
      <c r="B6" s="160" t="s">
        <v>64</v>
      </c>
      <c r="C6" s="162" t="s">
        <v>65</v>
      </c>
      <c r="D6" s="163"/>
      <c r="E6" s="144" t="s">
        <v>66</v>
      </c>
      <c r="F6" s="144" t="s">
        <v>67</v>
      </c>
      <c r="G6" s="144" t="s">
        <v>68</v>
      </c>
      <c r="H6" s="144" t="s">
        <v>69</v>
      </c>
      <c r="I6" s="144" t="s">
        <v>70</v>
      </c>
      <c r="J6" s="144" t="s">
        <v>71</v>
      </c>
    </row>
    <row r="7" spans="2:10" x14ac:dyDescent="0.25">
      <c r="B7" s="161"/>
      <c r="C7" s="8" t="s">
        <v>72</v>
      </c>
      <c r="D7" s="8" t="s">
        <v>73</v>
      </c>
      <c r="E7" s="145"/>
      <c r="F7" s="145"/>
      <c r="G7" s="145"/>
      <c r="H7" s="145"/>
      <c r="I7" s="145"/>
      <c r="J7" s="145"/>
    </row>
    <row r="8" spans="2:10" x14ac:dyDescent="0.25">
      <c r="B8" s="6"/>
      <c r="C8" s="6"/>
      <c r="D8" s="6"/>
      <c r="E8" s="6"/>
      <c r="F8" s="6"/>
      <c r="G8" s="6"/>
      <c r="H8" s="6"/>
      <c r="I8" s="6"/>
      <c r="J8" s="6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6"/>
      <c r="C10" s="6"/>
      <c r="D10" s="6"/>
      <c r="E10" s="6"/>
      <c r="F10" s="6"/>
      <c r="G10" s="6"/>
      <c r="H10" s="6"/>
      <c r="I10" s="6"/>
      <c r="J10" s="6"/>
    </row>
    <row r="11" spans="2:10" x14ac:dyDescent="0.25">
      <c r="B11" s="6"/>
      <c r="C11" s="6"/>
      <c r="D11" s="6"/>
      <c r="E11" s="6"/>
      <c r="F11" s="6"/>
      <c r="G11" s="6"/>
      <c r="H11" s="6"/>
      <c r="I11" s="6"/>
      <c r="J11" s="6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x14ac:dyDescent="0.25">
      <c r="B13" s="6"/>
      <c r="C13" s="6"/>
      <c r="D13" s="6"/>
      <c r="E13" s="6"/>
      <c r="F13" s="6"/>
      <c r="G13" s="6"/>
      <c r="H13" s="6"/>
      <c r="I13" s="6"/>
      <c r="J13" s="6"/>
    </row>
    <row r="14" spans="2:10" x14ac:dyDescent="0.25">
      <c r="B14" s="6"/>
      <c r="C14" s="6"/>
      <c r="D14" s="6"/>
      <c r="E14" s="6"/>
      <c r="F14" s="6"/>
      <c r="G14" s="6"/>
      <c r="H14" s="6"/>
      <c r="I14" s="6"/>
      <c r="J14" s="6"/>
    </row>
    <row r="15" spans="2:10" x14ac:dyDescent="0.25">
      <c r="B15" s="6"/>
      <c r="C15" s="6"/>
      <c r="D15" s="6"/>
      <c r="E15" s="6"/>
      <c r="F15" s="6"/>
      <c r="G15" s="6"/>
      <c r="H15" s="6"/>
      <c r="I15" s="6"/>
      <c r="J15" s="6"/>
    </row>
    <row r="16" spans="2:10" x14ac:dyDescent="0.25">
      <c r="B16" s="6"/>
      <c r="C16" s="6"/>
      <c r="D16" s="6"/>
      <c r="E16" s="6"/>
      <c r="F16" s="6"/>
      <c r="G16" s="6"/>
      <c r="H16" s="6"/>
      <c r="I16" s="6"/>
      <c r="J16" s="6"/>
    </row>
    <row r="17" spans="2:10" x14ac:dyDescent="0.25">
      <c r="B17" s="6"/>
      <c r="C17" s="6"/>
      <c r="D17" s="6"/>
      <c r="E17" s="6"/>
      <c r="F17" s="6"/>
      <c r="G17" s="6"/>
      <c r="H17" s="6"/>
      <c r="I17" s="6"/>
      <c r="J17" s="6"/>
    </row>
    <row r="18" spans="2:10" x14ac:dyDescent="0.25">
      <c r="B18" s="6"/>
      <c r="C18" s="6"/>
      <c r="D18" s="6"/>
      <c r="E18" s="6"/>
      <c r="F18" s="6"/>
      <c r="G18" s="6"/>
      <c r="H18" s="6"/>
      <c r="I18" s="6"/>
      <c r="J18" s="6"/>
    </row>
    <row r="19" spans="2:10" x14ac:dyDescent="0.25">
      <c r="B19" s="6"/>
      <c r="C19" s="6"/>
      <c r="D19" s="6"/>
      <c r="E19" s="6"/>
      <c r="F19" s="6"/>
      <c r="G19" s="6"/>
      <c r="H19" s="6"/>
      <c r="I19" s="6"/>
      <c r="J19" s="6"/>
    </row>
    <row r="20" spans="2:10" x14ac:dyDescent="0.25">
      <c r="B20" s="6"/>
      <c r="C20" s="6"/>
      <c r="D20" s="6"/>
      <c r="E20" s="6"/>
      <c r="F20" s="6"/>
      <c r="G20" s="6"/>
      <c r="H20" s="6"/>
      <c r="I20" s="6"/>
      <c r="J20" s="6"/>
    </row>
    <row r="21" spans="2:10" x14ac:dyDescent="0.25">
      <c r="B21" s="6"/>
      <c r="C21" s="6"/>
      <c r="D21" s="6"/>
      <c r="E21" s="6"/>
      <c r="F21" s="6"/>
      <c r="G21" s="6"/>
      <c r="H21" s="6"/>
      <c r="I21" s="6"/>
      <c r="J21" s="6"/>
    </row>
    <row r="22" spans="2:10" x14ac:dyDescent="0.25">
      <c r="B22" s="6"/>
      <c r="C22" s="6"/>
      <c r="D22" s="6"/>
      <c r="E22" s="6"/>
      <c r="F22" s="6"/>
      <c r="G22" s="6"/>
      <c r="H22" s="6"/>
      <c r="I22" s="6"/>
      <c r="J22" s="6"/>
    </row>
    <row r="23" spans="2:10" x14ac:dyDescent="0.25">
      <c r="B23" s="6"/>
      <c r="C23" s="6"/>
      <c r="D23" s="6"/>
      <c r="E23" s="6"/>
      <c r="F23" s="6"/>
      <c r="G23" s="6"/>
      <c r="H23" s="6"/>
      <c r="I23" s="6"/>
      <c r="J23" s="6"/>
    </row>
    <row r="24" spans="2:10" x14ac:dyDescent="0.25">
      <c r="B24" s="6"/>
      <c r="C24" s="6"/>
      <c r="D24" s="6"/>
      <c r="E24" s="6"/>
      <c r="F24" s="6"/>
      <c r="G24" s="6"/>
      <c r="H24" s="6"/>
      <c r="I24" s="6"/>
      <c r="J24" s="6"/>
    </row>
    <row r="25" spans="2:10" x14ac:dyDescent="0.25">
      <c r="B25" s="6"/>
      <c r="C25" s="6"/>
      <c r="D25" s="6"/>
      <c r="E25" s="6"/>
      <c r="F25" s="6"/>
      <c r="G25" s="6"/>
      <c r="H25" s="6"/>
      <c r="I25" s="6"/>
      <c r="J25" s="6"/>
    </row>
    <row r="26" spans="2:10" x14ac:dyDescent="0.25">
      <c r="B26" s="6"/>
      <c r="C26" s="6"/>
      <c r="D26" s="6"/>
      <c r="E26" s="6"/>
      <c r="F26" s="6"/>
      <c r="G26" s="6"/>
      <c r="H26" s="6"/>
      <c r="I26" s="6"/>
      <c r="J26" s="6"/>
    </row>
    <row r="27" spans="2:10" x14ac:dyDescent="0.25">
      <c r="B27" s="6"/>
      <c r="C27" s="6"/>
      <c r="D27" s="6"/>
      <c r="E27" s="6"/>
      <c r="F27" s="6"/>
      <c r="G27" s="6"/>
      <c r="H27" s="6"/>
      <c r="I27" s="6"/>
      <c r="J27" s="6"/>
    </row>
    <row r="28" spans="2:10" x14ac:dyDescent="0.25">
      <c r="B28" s="6"/>
      <c r="C28" s="6"/>
      <c r="D28" s="6"/>
      <c r="E28" s="6"/>
      <c r="F28" s="6"/>
      <c r="G28" s="6"/>
      <c r="H28" s="6"/>
      <c r="I28" s="6"/>
      <c r="J28" s="6"/>
    </row>
    <row r="29" spans="2:10" x14ac:dyDescent="0.25">
      <c r="B29" s="6"/>
      <c r="C29" s="6"/>
      <c r="D29" s="6"/>
      <c r="E29" s="6"/>
      <c r="F29" s="6"/>
      <c r="G29" s="6"/>
      <c r="H29" s="6"/>
      <c r="I29" s="6"/>
      <c r="J29" s="6"/>
    </row>
    <row r="30" spans="2:10" x14ac:dyDescent="0.25">
      <c r="B30" s="6"/>
      <c r="C30" s="6"/>
      <c r="D30" s="6"/>
      <c r="E30" s="6"/>
      <c r="F30" s="6"/>
      <c r="G30" s="6"/>
      <c r="H30" s="6"/>
      <c r="I30" s="6"/>
      <c r="J30" s="6"/>
    </row>
    <row r="31" spans="2:10" x14ac:dyDescent="0.25">
      <c r="B31" s="6"/>
      <c r="C31" s="6"/>
      <c r="D31" s="6"/>
      <c r="E31" s="6"/>
      <c r="F31" s="6"/>
      <c r="G31" s="6"/>
      <c r="H31" s="6"/>
      <c r="I31" s="6"/>
      <c r="J31" s="6"/>
    </row>
    <row r="32" spans="2:10" x14ac:dyDescent="0.25">
      <c r="B32" s="6"/>
      <c r="C32" s="6"/>
      <c r="D32" s="6"/>
      <c r="E32" s="6"/>
      <c r="F32" s="6"/>
      <c r="G32" s="6"/>
      <c r="H32" s="6"/>
      <c r="I32" s="6"/>
      <c r="J32" s="6"/>
    </row>
    <row r="33" spans="2:10" x14ac:dyDescent="0.25">
      <c r="B33" s="6"/>
      <c r="C33" s="6"/>
      <c r="D33" s="6"/>
      <c r="E33" s="6"/>
      <c r="F33" s="6"/>
      <c r="G33" s="6"/>
      <c r="H33" s="6"/>
      <c r="I33" s="6"/>
      <c r="J33" s="6"/>
    </row>
    <row r="34" spans="2:10" x14ac:dyDescent="0.25">
      <c r="B34" s="6"/>
      <c r="C34" s="6"/>
      <c r="D34" s="6"/>
      <c r="E34" s="6"/>
      <c r="F34" s="6"/>
      <c r="G34" s="6"/>
      <c r="H34" s="6"/>
      <c r="I34" s="6"/>
      <c r="J34" s="6"/>
    </row>
    <row r="35" spans="2:10" x14ac:dyDescent="0.25">
      <c r="B35" s="6"/>
      <c r="C35" s="6"/>
      <c r="D35" s="6"/>
      <c r="E35" s="6"/>
      <c r="F35" s="6"/>
      <c r="G35" s="6"/>
      <c r="H35" s="6"/>
      <c r="I35" s="6"/>
      <c r="J35" s="6"/>
    </row>
    <row r="36" spans="2:10" x14ac:dyDescent="0.25">
      <c r="B36" s="6"/>
      <c r="C36" s="6"/>
      <c r="D36" s="6"/>
      <c r="E36" s="6"/>
      <c r="F36" s="6"/>
      <c r="G36" s="6"/>
      <c r="H36" s="6"/>
      <c r="I36" s="6"/>
      <c r="J36" s="6"/>
    </row>
    <row r="37" spans="2:10" x14ac:dyDescent="0.25">
      <c r="B37" s="6"/>
      <c r="C37" s="6"/>
      <c r="D37" s="6"/>
      <c r="E37" s="6"/>
      <c r="F37" s="6"/>
      <c r="G37" s="6"/>
      <c r="H37" s="6"/>
      <c r="I37" s="6"/>
      <c r="J37" s="6"/>
    </row>
    <row r="38" spans="2:10" x14ac:dyDescent="0.25">
      <c r="B38" s="6"/>
      <c r="C38" s="6"/>
      <c r="D38" s="6"/>
      <c r="E38" s="6"/>
      <c r="F38" s="6"/>
      <c r="G38" s="6"/>
      <c r="H38" s="6"/>
      <c r="I38" s="6"/>
      <c r="J38" s="6"/>
    </row>
    <row r="39" spans="2:10" x14ac:dyDescent="0.25">
      <c r="B39" s="149" t="s">
        <v>75</v>
      </c>
      <c r="C39" s="150"/>
      <c r="D39" s="150"/>
      <c r="E39" s="151"/>
      <c r="F39" s="6"/>
      <c r="G39" s="6"/>
      <c r="H39" s="6"/>
      <c r="I39" s="6"/>
      <c r="J39" s="6"/>
    </row>
    <row r="40" spans="2:10" ht="7.5" customHeight="1" x14ac:dyDescent="0.25"/>
    <row r="41" spans="2:10" x14ac:dyDescent="0.25">
      <c r="C41" s="152" t="s">
        <v>76</v>
      </c>
      <c r="D41" s="153"/>
      <c r="E41" s="154"/>
      <c r="F41" s="158" t="s">
        <v>77</v>
      </c>
      <c r="G41" s="159"/>
      <c r="H41" s="158" t="s">
        <v>78</v>
      </c>
      <c r="I41" s="159"/>
    </row>
    <row r="42" spans="2:10" x14ac:dyDescent="0.25">
      <c r="C42" s="155"/>
      <c r="D42" s="156"/>
      <c r="E42" s="157"/>
      <c r="F42" s="16" t="s">
        <v>79</v>
      </c>
      <c r="G42" s="16" t="s">
        <v>80</v>
      </c>
      <c r="H42" s="16" t="s">
        <v>79</v>
      </c>
      <c r="I42" s="16" t="s">
        <v>80</v>
      </c>
    </row>
    <row r="43" spans="2:10" x14ac:dyDescent="0.25">
      <c r="C43" s="135" t="s">
        <v>81</v>
      </c>
      <c r="D43" s="136"/>
      <c r="E43" s="137"/>
      <c r="F43" s="6"/>
      <c r="G43" s="7"/>
      <c r="H43" s="6"/>
      <c r="I43" s="7"/>
    </row>
    <row r="44" spans="2:10" x14ac:dyDescent="0.25">
      <c r="C44" s="135" t="s">
        <v>82</v>
      </c>
      <c r="D44" s="136"/>
      <c r="E44" s="137"/>
      <c r="F44" s="6"/>
      <c r="G44" s="141"/>
      <c r="H44" s="6"/>
      <c r="I44" s="141"/>
    </row>
    <row r="45" spans="2:10" x14ac:dyDescent="0.25">
      <c r="C45" s="135" t="s">
        <v>83</v>
      </c>
      <c r="D45" s="136"/>
      <c r="E45" s="137"/>
      <c r="F45" s="6"/>
      <c r="G45" s="142"/>
      <c r="H45" s="6"/>
      <c r="I45" s="142"/>
    </row>
    <row r="46" spans="2:10" x14ac:dyDescent="0.25">
      <c r="C46" s="138"/>
      <c r="D46" s="139"/>
      <c r="E46" s="140"/>
      <c r="F46" s="6"/>
      <c r="G46" s="143"/>
      <c r="H46" s="6"/>
      <c r="I46" s="143"/>
    </row>
    <row r="54" spans="2:15" ht="18.75" x14ac:dyDescent="0.3">
      <c r="B54" s="164" t="s">
        <v>104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6"/>
    </row>
    <row r="55" spans="2:15" x14ac:dyDescent="0.25"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1"/>
    </row>
    <row r="56" spans="2:15" x14ac:dyDescent="0.25">
      <c r="B56" s="9" t="s">
        <v>168</v>
      </c>
      <c r="C56" s="10"/>
      <c r="D56" s="10"/>
      <c r="E56" s="10"/>
      <c r="F56" s="10"/>
      <c r="G56" s="10"/>
      <c r="H56" s="10"/>
      <c r="I56" s="10" t="s">
        <v>166</v>
      </c>
      <c r="J56" s="10"/>
      <c r="K56" s="10"/>
      <c r="L56" s="10"/>
      <c r="M56" s="10"/>
      <c r="N56" s="10"/>
      <c r="O56" s="11"/>
    </row>
    <row r="57" spans="2:15" x14ac:dyDescent="0.25">
      <c r="B57" s="12" t="s">
        <v>165</v>
      </c>
      <c r="C57" s="13"/>
      <c r="D57" s="13"/>
      <c r="E57" s="13"/>
      <c r="F57" s="13"/>
      <c r="G57" s="13"/>
      <c r="H57" s="13"/>
      <c r="I57" s="13" t="s">
        <v>170</v>
      </c>
      <c r="J57" s="13"/>
      <c r="K57" s="13"/>
      <c r="L57" s="13"/>
      <c r="M57" s="13"/>
      <c r="N57" s="13"/>
      <c r="O57" s="14"/>
    </row>
    <row r="58" spans="2:15" ht="24.75" customHeight="1" x14ac:dyDescent="0.25">
      <c r="B58" s="184" t="s">
        <v>90</v>
      </c>
      <c r="C58" s="181" t="s">
        <v>91</v>
      </c>
      <c r="D58" s="181" t="s">
        <v>92</v>
      </c>
      <c r="E58" s="181" t="s">
        <v>93</v>
      </c>
      <c r="F58" s="181" t="s">
        <v>94</v>
      </c>
      <c r="G58" s="181" t="s">
        <v>95</v>
      </c>
      <c r="H58" s="175" t="s">
        <v>96</v>
      </c>
      <c r="I58" s="176"/>
      <c r="J58" s="176"/>
      <c r="K58" s="176"/>
      <c r="L58" s="176"/>
      <c r="M58" s="176"/>
      <c r="N58" s="176"/>
      <c r="O58" s="177"/>
    </row>
    <row r="59" spans="2:15" ht="18" customHeight="1" x14ac:dyDescent="0.25">
      <c r="B59" s="186"/>
      <c r="C59" s="182"/>
      <c r="D59" s="182"/>
      <c r="E59" s="182"/>
      <c r="F59" s="182"/>
      <c r="G59" s="182"/>
      <c r="H59" s="178" t="s">
        <v>77</v>
      </c>
      <c r="I59" s="179"/>
      <c r="J59" s="180"/>
      <c r="K59" s="178" t="s">
        <v>99</v>
      </c>
      <c r="L59" s="179"/>
      <c r="M59" s="180"/>
      <c r="N59" s="181" t="s">
        <v>97</v>
      </c>
      <c r="O59" s="184" t="s">
        <v>98</v>
      </c>
    </row>
    <row r="60" spans="2:15" ht="23.25" customHeight="1" x14ac:dyDescent="0.25">
      <c r="B60" s="185"/>
      <c r="C60" s="183"/>
      <c r="D60" s="183"/>
      <c r="E60" s="183"/>
      <c r="F60" s="183"/>
      <c r="G60" s="183"/>
      <c r="H60" s="41" t="s">
        <v>100</v>
      </c>
      <c r="I60" s="42" t="s">
        <v>101</v>
      </c>
      <c r="J60" s="42" t="s">
        <v>80</v>
      </c>
      <c r="K60" s="41" t="s">
        <v>100</v>
      </c>
      <c r="L60" s="42" t="s">
        <v>101</v>
      </c>
      <c r="M60" s="42" t="s">
        <v>102</v>
      </c>
      <c r="N60" s="183"/>
      <c r="O60" s="185"/>
    </row>
    <row r="61" spans="2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2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2:15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2:15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2:15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2:15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2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2:15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 x14ac:dyDescent="0.25">
      <c r="B83" s="138" t="s">
        <v>103</v>
      </c>
      <c r="C83" s="139"/>
      <c r="D83" s="139"/>
      <c r="E83" s="139"/>
      <c r="F83" s="140"/>
      <c r="G83" s="6"/>
      <c r="H83" s="6"/>
      <c r="I83" s="6"/>
      <c r="J83" s="6"/>
      <c r="K83" s="6"/>
      <c r="L83" s="6"/>
      <c r="M83" s="6"/>
      <c r="N83" s="6"/>
      <c r="O83" s="6"/>
    </row>
    <row r="84" spans="2:15" ht="8.25" customHeight="1" x14ac:dyDescent="0.25"/>
    <row r="85" spans="2:15" x14ac:dyDescent="0.25">
      <c r="C85" s="167" t="s">
        <v>76</v>
      </c>
      <c r="D85" s="168"/>
      <c r="E85" s="168"/>
      <c r="F85" s="168"/>
      <c r="G85" s="168"/>
      <c r="H85" s="169"/>
      <c r="I85" s="173" t="s">
        <v>77</v>
      </c>
      <c r="J85" s="174"/>
      <c r="K85" s="173" t="s">
        <v>105</v>
      </c>
      <c r="L85" s="174"/>
    </row>
    <row r="86" spans="2:15" x14ac:dyDescent="0.25">
      <c r="C86" s="170"/>
      <c r="D86" s="171"/>
      <c r="E86" s="171"/>
      <c r="F86" s="171"/>
      <c r="G86" s="171"/>
      <c r="H86" s="172"/>
      <c r="I86" s="16" t="s">
        <v>79</v>
      </c>
      <c r="J86" s="16" t="s">
        <v>80</v>
      </c>
      <c r="K86" s="16" t="s">
        <v>79</v>
      </c>
      <c r="L86" s="16" t="s">
        <v>80</v>
      </c>
    </row>
    <row r="87" spans="2:15" x14ac:dyDescent="0.25">
      <c r="C87" s="187" t="s">
        <v>106</v>
      </c>
      <c r="D87" s="188"/>
      <c r="E87" s="188"/>
      <c r="F87" s="188"/>
      <c r="G87" s="188"/>
      <c r="H87" s="189"/>
      <c r="I87" s="6"/>
      <c r="J87" s="15"/>
      <c r="K87" s="6"/>
      <c r="L87" s="15"/>
    </row>
    <row r="88" spans="2:15" x14ac:dyDescent="0.25">
      <c r="C88" s="190" t="s">
        <v>107</v>
      </c>
      <c r="D88" s="191"/>
      <c r="E88" s="191"/>
      <c r="F88" s="191"/>
      <c r="G88" s="191"/>
      <c r="H88" s="192"/>
      <c r="I88" s="6"/>
      <c r="J88" s="15"/>
      <c r="K88" s="6"/>
      <c r="L88" s="15"/>
    </row>
    <row r="89" spans="2:15" x14ac:dyDescent="0.25">
      <c r="C89" s="190" t="s">
        <v>108</v>
      </c>
      <c r="D89" s="191"/>
      <c r="E89" s="191"/>
      <c r="F89" s="191"/>
      <c r="G89" s="191"/>
      <c r="H89" s="192"/>
      <c r="I89" s="6"/>
      <c r="J89" s="15"/>
      <c r="K89" s="6"/>
      <c r="L89" s="15"/>
    </row>
    <row r="90" spans="2:15" x14ac:dyDescent="0.25">
      <c r="C90" s="193"/>
      <c r="D90" s="194"/>
      <c r="E90" s="194"/>
      <c r="F90" s="194"/>
      <c r="G90" s="194"/>
      <c r="H90" s="195"/>
      <c r="I90" s="6"/>
      <c r="J90" s="15"/>
      <c r="K90" s="6"/>
      <c r="L90" s="15"/>
    </row>
    <row r="91" spans="2:15" x14ac:dyDescent="0.25">
      <c r="C91" s="190" t="s">
        <v>109</v>
      </c>
      <c r="D91" s="191"/>
      <c r="E91" s="191"/>
      <c r="F91" s="191"/>
      <c r="G91" s="191"/>
      <c r="H91" s="192"/>
      <c r="I91" s="6"/>
      <c r="J91" s="15"/>
      <c r="K91" s="6"/>
      <c r="L91" s="15"/>
    </row>
    <row r="92" spans="2:15" x14ac:dyDescent="0.25">
      <c r="C92" s="190" t="s">
        <v>110</v>
      </c>
      <c r="D92" s="191"/>
      <c r="E92" s="191"/>
      <c r="F92" s="191"/>
      <c r="G92" s="191"/>
      <c r="H92" s="192"/>
      <c r="I92" s="6"/>
      <c r="J92" s="15"/>
      <c r="K92" s="6"/>
      <c r="L92" s="15"/>
    </row>
    <row r="93" spans="2:15" x14ac:dyDescent="0.25">
      <c r="C93" s="190" t="s">
        <v>111</v>
      </c>
      <c r="D93" s="191"/>
      <c r="E93" s="191"/>
      <c r="F93" s="191"/>
      <c r="G93" s="191"/>
      <c r="H93" s="192"/>
      <c r="I93" s="6"/>
      <c r="J93" s="15"/>
      <c r="K93" s="6"/>
      <c r="L93" s="15"/>
    </row>
    <row r="94" spans="2:15" x14ac:dyDescent="0.25">
      <c r="C94" s="190" t="s">
        <v>112</v>
      </c>
      <c r="D94" s="191"/>
      <c r="E94" s="191"/>
      <c r="F94" s="191"/>
      <c r="G94" s="191"/>
      <c r="H94" s="192"/>
      <c r="I94" s="6"/>
      <c r="J94" s="15"/>
      <c r="K94" s="6"/>
      <c r="L94" s="15"/>
    </row>
    <row r="95" spans="2:15" x14ac:dyDescent="0.25">
      <c r="C95" s="193"/>
      <c r="D95" s="194"/>
      <c r="E95" s="194"/>
      <c r="F95" s="194"/>
      <c r="G95" s="194"/>
      <c r="H95" s="195"/>
      <c r="I95" s="6"/>
      <c r="J95" s="15"/>
      <c r="K95" s="6"/>
      <c r="L95" s="15"/>
    </row>
    <row r="96" spans="2:15" x14ac:dyDescent="0.25">
      <c r="C96" s="196"/>
      <c r="D96" s="197"/>
      <c r="E96" s="197"/>
      <c r="F96" s="197"/>
      <c r="G96" s="197"/>
      <c r="H96" s="198"/>
      <c r="I96" s="6"/>
      <c r="J96" s="15"/>
      <c r="K96" s="6"/>
      <c r="L96" s="15"/>
    </row>
    <row r="109" spans="2:14" ht="21" x14ac:dyDescent="0.35">
      <c r="B109" s="146" t="s">
        <v>150</v>
      </c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47"/>
      <c r="N109" s="148"/>
    </row>
    <row r="110" spans="2:14" x14ac:dyDescent="0.25">
      <c r="B110" s="46" t="s">
        <v>161</v>
      </c>
      <c r="C110" s="47"/>
      <c r="D110" s="48"/>
      <c r="E110" s="48"/>
      <c r="F110" s="48"/>
      <c r="G110" s="48"/>
      <c r="H110" s="48"/>
      <c r="I110" s="48"/>
      <c r="J110" s="48"/>
      <c r="K110" s="48"/>
      <c r="L110" s="48"/>
      <c r="M110" s="49" t="s">
        <v>169</v>
      </c>
      <c r="N110" s="50"/>
    </row>
    <row r="111" spans="2:14" x14ac:dyDescent="0.25">
      <c r="B111" s="199" t="s">
        <v>165</v>
      </c>
      <c r="C111" s="200"/>
      <c r="D111" s="51"/>
      <c r="E111" s="52"/>
      <c r="F111" s="52"/>
      <c r="G111" s="52"/>
      <c r="H111" s="52"/>
      <c r="I111" s="52"/>
      <c r="J111" s="52"/>
      <c r="K111" s="52"/>
      <c r="L111" s="52"/>
      <c r="M111" s="53" t="s">
        <v>171</v>
      </c>
      <c r="N111" s="54"/>
    </row>
    <row r="112" spans="2:14" ht="15" customHeight="1" x14ac:dyDescent="0.25">
      <c r="B112" s="201" t="s">
        <v>151</v>
      </c>
      <c r="C112" s="203" t="s">
        <v>152</v>
      </c>
      <c r="D112" s="203" t="s">
        <v>164</v>
      </c>
      <c r="E112" s="205" t="s">
        <v>95</v>
      </c>
      <c r="F112" s="203" t="s">
        <v>162</v>
      </c>
      <c r="G112" s="158" t="s">
        <v>153</v>
      </c>
      <c r="H112" s="159"/>
      <c r="I112" s="158" t="s">
        <v>154</v>
      </c>
      <c r="J112" s="207"/>
      <c r="K112" s="159"/>
      <c r="L112" s="205" t="s">
        <v>163</v>
      </c>
      <c r="M112" s="203" t="s">
        <v>155</v>
      </c>
      <c r="N112" s="205" t="s">
        <v>156</v>
      </c>
    </row>
    <row r="113" spans="2:14" ht="30.75" customHeight="1" x14ac:dyDescent="0.25">
      <c r="B113" s="202"/>
      <c r="C113" s="204"/>
      <c r="D113" s="204"/>
      <c r="E113" s="206"/>
      <c r="F113" s="204"/>
      <c r="G113" s="43" t="s">
        <v>157</v>
      </c>
      <c r="H113" s="44" t="s">
        <v>158</v>
      </c>
      <c r="I113" s="43" t="s">
        <v>157</v>
      </c>
      <c r="J113" s="44" t="s">
        <v>158</v>
      </c>
      <c r="K113" s="45" t="s">
        <v>159</v>
      </c>
      <c r="L113" s="206"/>
      <c r="M113" s="204"/>
      <c r="N113" s="206"/>
    </row>
    <row r="114" spans="2:14" x14ac:dyDescent="0.25">
      <c r="B114" s="32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2:14" x14ac:dyDescent="0.25">
      <c r="B115" s="32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</row>
    <row r="116" spans="2:14" x14ac:dyDescent="0.25">
      <c r="B116" s="32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2:14" x14ac:dyDescent="0.25">
      <c r="B117" s="32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2:14" x14ac:dyDescent="0.25">
      <c r="B118" s="32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  <row r="119" spans="2:14" x14ac:dyDescent="0.25">
      <c r="B119" s="32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spans="2:14" x14ac:dyDescent="0.25">
      <c r="B120" s="32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2:14" x14ac:dyDescent="0.25">
      <c r="B121" s="32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spans="2:14" x14ac:dyDescent="0.25">
      <c r="B122" s="32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spans="2:14" x14ac:dyDescent="0.25">
      <c r="B123" s="32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spans="2:14" x14ac:dyDescent="0.25">
      <c r="B124" s="32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spans="2:14" x14ac:dyDescent="0.25">
      <c r="B125" s="32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spans="2:14" x14ac:dyDescent="0.25">
      <c r="B126" s="32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2:14" x14ac:dyDescent="0.25">
      <c r="B127" s="32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2:14" x14ac:dyDescent="0.25">
      <c r="B128" s="32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spans="2:14" x14ac:dyDescent="0.25">
      <c r="B129" s="32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</row>
    <row r="130" spans="2:14" x14ac:dyDescent="0.25">
      <c r="B130" s="32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spans="2:14" x14ac:dyDescent="0.25">
      <c r="B131" s="32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spans="2:14" x14ac:dyDescent="0.25">
      <c r="B132" s="3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</row>
    <row r="133" spans="2:14" x14ac:dyDescent="0.25">
      <c r="B133" s="149" t="s">
        <v>160</v>
      </c>
      <c r="C133" s="139"/>
      <c r="D133" s="139"/>
      <c r="E133" s="139"/>
      <c r="F133" s="140"/>
      <c r="G133" s="6"/>
      <c r="H133" s="6"/>
      <c r="I133" s="6"/>
      <c r="J133" s="6"/>
      <c r="K133" s="6"/>
      <c r="L133" s="6"/>
      <c r="M133" s="6"/>
      <c r="N133" s="6"/>
    </row>
  </sheetData>
  <mergeCells count="58">
    <mergeCell ref="B133:F133"/>
    <mergeCell ref="B109:N109"/>
    <mergeCell ref="B111:C111"/>
    <mergeCell ref="B112:B113"/>
    <mergeCell ref="C112:C113"/>
    <mergeCell ref="D112:D113"/>
    <mergeCell ref="E112:E113"/>
    <mergeCell ref="F112:F113"/>
    <mergeCell ref="G112:H112"/>
    <mergeCell ref="I112:K112"/>
    <mergeCell ref="L112:L113"/>
    <mergeCell ref="M112:M113"/>
    <mergeCell ref="N112:N113"/>
    <mergeCell ref="C93:H93"/>
    <mergeCell ref="C94:H94"/>
    <mergeCell ref="C90:H90"/>
    <mergeCell ref="C95:H95"/>
    <mergeCell ref="C96:H96"/>
    <mergeCell ref="C87:H87"/>
    <mergeCell ref="C88:H88"/>
    <mergeCell ref="C89:H89"/>
    <mergeCell ref="C91:H91"/>
    <mergeCell ref="C92:H92"/>
    <mergeCell ref="B83:F83"/>
    <mergeCell ref="B54:O54"/>
    <mergeCell ref="C85:H86"/>
    <mergeCell ref="I85:J85"/>
    <mergeCell ref="K85:L85"/>
    <mergeCell ref="H58:O58"/>
    <mergeCell ref="H59:J59"/>
    <mergeCell ref="K59:M59"/>
    <mergeCell ref="G58:G60"/>
    <mergeCell ref="N59:N60"/>
    <mergeCell ref="O59:O60"/>
    <mergeCell ref="B58:B60"/>
    <mergeCell ref="C58:C60"/>
    <mergeCell ref="D58:D60"/>
    <mergeCell ref="E58:E60"/>
    <mergeCell ref="F58:F60"/>
    <mergeCell ref="J6:J7"/>
    <mergeCell ref="B2:J2"/>
    <mergeCell ref="B39:E39"/>
    <mergeCell ref="C41:E42"/>
    <mergeCell ref="F41:G41"/>
    <mergeCell ref="H41:I41"/>
    <mergeCell ref="B6:B7"/>
    <mergeCell ref="C6:D6"/>
    <mergeCell ref="E6:E7"/>
    <mergeCell ref="F6:F7"/>
    <mergeCell ref="G6:G7"/>
    <mergeCell ref="H6:H7"/>
    <mergeCell ref="C45:E45"/>
    <mergeCell ref="C46:E46"/>
    <mergeCell ref="G44:G46"/>
    <mergeCell ref="I44:I46"/>
    <mergeCell ref="I6:I7"/>
    <mergeCell ref="C43:E43"/>
    <mergeCell ref="C44:E4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>
      <selection activeCell="D11" sqref="D11"/>
    </sheetView>
  </sheetViews>
  <sheetFormatPr baseColWidth="10" defaultRowHeight="15" x14ac:dyDescent="0.25"/>
  <cols>
    <col min="1" max="16384" width="11.42578125" style="1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"/>
  <sheetViews>
    <sheetView workbookViewId="0">
      <selection activeCell="D12" sqref="D12"/>
    </sheetView>
  </sheetViews>
  <sheetFormatPr baseColWidth="10" defaultRowHeight="15" x14ac:dyDescent="0.25"/>
  <cols>
    <col min="1" max="16384" width="11.425781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LIBRO DIARIO</vt:lpstr>
      <vt:lpstr>LIBRO MAYOR</vt:lpstr>
      <vt:lpstr>BALANCES</vt:lpstr>
      <vt:lpstr>AJUSTES</vt:lpstr>
      <vt:lpstr>LIBROS DE IVA</vt:lpstr>
      <vt:lpstr>ESTADOS FINANCIEROS </vt:lpstr>
      <vt:lpstr>CATÁLOGO DE CTAS</vt:lpstr>
      <vt:lpstr>CARNÉ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dcterms:created xsi:type="dcterms:W3CDTF">2012-10-21T22:20:53Z</dcterms:created>
  <dcterms:modified xsi:type="dcterms:W3CDTF">2012-11-22T13:03:45Z</dcterms:modified>
</cp:coreProperties>
</file>